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n093\Desktop\"/>
    </mc:Choice>
  </mc:AlternateContent>
  <bookViews>
    <workbookView xWindow="0" yWindow="0" windowWidth="20490" windowHeight="7530"/>
  </bookViews>
  <sheets>
    <sheet name="貸借対照表" sheetId="5" r:id="rId1"/>
    <sheet name="行政コスト計算書" sheetId="6" r:id="rId2"/>
    <sheet name="純資産変動計算書" sheetId="7" r:id="rId3"/>
    <sheet name="資金収支計算書" sheetId="8" r:id="rId4"/>
  </sheets>
  <externalReferences>
    <externalReference r:id="rId5"/>
  </externalReferences>
  <definedNames>
    <definedName name="CSV">#REF!</definedName>
    <definedName name="CSVDATA">#REF!</definedName>
    <definedName name="_xlnm.Print_Area" localSheetId="1">行政コスト計算書!$B$1:$P$42</definedName>
    <definedName name="_xlnm.Print_Area" localSheetId="3">資金収支計算書!$B$1:$O$61</definedName>
    <definedName name="_xlnm.Print_Area" localSheetId="2">純資産変動計算書!$B$1:$Q$24</definedName>
    <definedName name="_xlnm.Print_Area" localSheetId="0">貸借対照表!$C$1:$AB$63</definedName>
    <definedName name="カテゴリ一覧">[1]カテゴリ!$M$6:$M$16</definedName>
    <definedName name="フォーム共通定義_「画面ＩＤ」入力セルの位置_行" localSheetId="2">#REF!</definedName>
    <definedName name="フォーム共通定義_「画面ＩＤ」入力セルの位置_行" localSheetId="0">#REF!</definedName>
    <definedName name="フォーム共通定義_「画面ＩＤ」入力セルの位置_行">#REF!</definedName>
    <definedName name="フォーム共通定義_「画面ＩＤ」入力セルの位置_列" localSheetId="2">#REF!</definedName>
    <definedName name="フォーム共通定義_「画面ＩＤ」入力セルの位置_列" localSheetId="0">#REF!</definedName>
    <definedName name="フォーム共通定義_「画面ＩＤ」入力セルの位置_列">#REF!</definedName>
    <definedName name="画面イベント定義_「画面ＩＤ」入力セルの位置_行" localSheetId="2">#REF!</definedName>
    <definedName name="画面イベント定義_「画面ＩＤ」入力セルの位置_行" localSheetId="0">#REF!</definedName>
    <definedName name="画面イベント定義_「画面ＩＤ」入力セルの位置_行">#REF!</definedName>
    <definedName name="画面イベント定義_「画面ＩＤ」入力セルの位置_列" localSheetId="2">#REF!</definedName>
    <definedName name="画面イベント定義_「画面ＩＤ」入力セルの位置_列" localSheetId="0">#REF!</definedName>
    <definedName name="画面イベント定義_「画面ＩＤ」入力セルの位置_列">#REF!</definedName>
    <definedName name="論理データ型一覧">[1]論理データ型!$A$3:$A$41</definedName>
  </definedNames>
  <calcPr calcId="191029" concurrentManualCount="2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E60" i="5" l="1"/>
  <c r="AD55" i="5"/>
  <c r="AD51" i="5" s="1"/>
  <c r="AD46" i="5"/>
  <c r="AD39" i="5"/>
  <c r="AD35" i="5"/>
  <c r="AD24" i="5"/>
  <c r="AE12" i="5"/>
  <c r="AD8" i="5"/>
  <c r="AE6" i="5"/>
  <c r="AE21" i="5" s="1"/>
  <c r="Q58" i="8"/>
  <c r="Q47" i="8"/>
  <c r="Q44" i="8"/>
  <c r="Q50" i="8" s="1"/>
  <c r="Q36" i="8"/>
  <c r="Q30" i="8"/>
  <c r="Q42" i="8" s="1"/>
  <c r="Q24" i="8"/>
  <c r="Q19" i="8"/>
  <c r="Q14" i="8"/>
  <c r="Q9" i="8"/>
  <c r="U22" i="7"/>
  <c r="U20" i="7"/>
  <c r="U19" i="7"/>
  <c r="U18" i="7"/>
  <c r="W13" i="7"/>
  <c r="V13" i="7"/>
  <c r="V21" i="7" s="1"/>
  <c r="U11" i="7"/>
  <c r="U10" i="7"/>
  <c r="W9" i="7"/>
  <c r="U9" i="7" s="1"/>
  <c r="U8" i="7"/>
  <c r="U7" i="7"/>
  <c r="R37" i="6"/>
  <c r="R31" i="6"/>
  <c r="R27" i="6"/>
  <c r="R22" i="6"/>
  <c r="R18" i="6"/>
  <c r="R13" i="6"/>
  <c r="R8" i="6"/>
  <c r="AE61" i="5" l="1"/>
  <c r="AD38" i="5"/>
  <c r="AD7" i="5"/>
  <c r="Q8" i="8"/>
  <c r="Q28" i="8" s="1"/>
  <c r="Q51" i="8" s="1"/>
  <c r="Q54" i="8" s="1"/>
  <c r="Q59" i="8" s="1"/>
  <c r="W12" i="7"/>
  <c r="R7" i="6"/>
  <c r="R6" i="6" s="1"/>
  <c r="R30" i="6" s="1"/>
  <c r="R40" i="6" s="1"/>
  <c r="AD6" i="5" l="1"/>
  <c r="AD61" i="5" s="1"/>
  <c r="U12" i="7"/>
  <c r="W21" i="7"/>
  <c r="U21" i="7" s="1"/>
</calcChain>
</file>

<file path=xl/sharedStrings.xml><?xml version="1.0" encoding="utf-8"?>
<sst xmlns="http://schemas.openxmlformats.org/spreadsheetml/2006/main" count="514" uniqueCount="350">
  <si>
    <t>科目</t>
  </si>
  <si>
    <t>1010000</t>
  </si>
  <si>
    <t>資産合計</t>
  </si>
  <si>
    <t>1020000</t>
  </si>
  <si>
    <t>固定資産</t>
  </si>
  <si>
    <t>1030000</t>
  </si>
  <si>
    <t>有形固定資産</t>
  </si>
  <si>
    <t>1040000</t>
  </si>
  <si>
    <t>事業用資産</t>
  </si>
  <si>
    <t>1050000</t>
  </si>
  <si>
    <t>土地</t>
  </si>
  <si>
    <t>-</t>
  </si>
  <si>
    <t>1060000</t>
  </si>
  <si>
    <t>立木竹</t>
  </si>
  <si>
    <t>1070000</t>
  </si>
  <si>
    <t>建物</t>
  </si>
  <si>
    <t>1080000</t>
  </si>
  <si>
    <t>建物減価償却累計額</t>
  </si>
  <si>
    <t>1090000</t>
  </si>
  <si>
    <t>工作物</t>
  </si>
  <si>
    <t>1100000</t>
  </si>
  <si>
    <t>工作物減価償却累計額</t>
  </si>
  <si>
    <t>1110000</t>
  </si>
  <si>
    <t>船舶</t>
  </si>
  <si>
    <t>1120000</t>
  </si>
  <si>
    <t>船舶減価償却累計額</t>
  </si>
  <si>
    <t>1130000</t>
  </si>
  <si>
    <t>浮標等</t>
  </si>
  <si>
    <t>1140000</t>
  </si>
  <si>
    <t>浮標等減価償却累計額</t>
  </si>
  <si>
    <t>1150000</t>
  </si>
  <si>
    <t>航空機</t>
  </si>
  <si>
    <t>1160000</t>
  </si>
  <si>
    <t>航空機減価償却累計額</t>
  </si>
  <si>
    <t>1170000</t>
  </si>
  <si>
    <t>その他</t>
  </si>
  <si>
    <t>1180000</t>
  </si>
  <si>
    <t>その他減価償却累計額</t>
  </si>
  <si>
    <t>1190000</t>
  </si>
  <si>
    <t>建設仮勘定</t>
  </si>
  <si>
    <t>1200000</t>
  </si>
  <si>
    <t>インフラ資産</t>
  </si>
  <si>
    <t>1210000</t>
  </si>
  <si>
    <t>1220000</t>
  </si>
  <si>
    <t>1230000</t>
  </si>
  <si>
    <t>1240000</t>
  </si>
  <si>
    <t>1250000</t>
  </si>
  <si>
    <t>1260000</t>
  </si>
  <si>
    <t>1270000</t>
  </si>
  <si>
    <t>1280000</t>
  </si>
  <si>
    <t>1290000</t>
  </si>
  <si>
    <t>物品</t>
  </si>
  <si>
    <t>1300000</t>
  </si>
  <si>
    <t>物品減価償却累計額</t>
  </si>
  <si>
    <t>1310000</t>
  </si>
  <si>
    <t>無形固定資産</t>
  </si>
  <si>
    <t>1320000</t>
  </si>
  <si>
    <t>ソフトウェア</t>
  </si>
  <si>
    <t>1330000</t>
  </si>
  <si>
    <t>1340000</t>
  </si>
  <si>
    <t>投資その他の資産</t>
  </si>
  <si>
    <t>1350000</t>
  </si>
  <si>
    <t>投資及び出資金</t>
  </si>
  <si>
    <t>1360000</t>
  </si>
  <si>
    <t>有価証券</t>
  </si>
  <si>
    <t>1370000</t>
  </si>
  <si>
    <t>出資金</t>
  </si>
  <si>
    <t>1380000</t>
  </si>
  <si>
    <t>1390000</t>
  </si>
  <si>
    <t>投資損失引当金</t>
  </si>
  <si>
    <t>1400000</t>
  </si>
  <si>
    <t>長期延滞債権</t>
  </si>
  <si>
    <t>1410000</t>
  </si>
  <si>
    <t>長期貸付金</t>
  </si>
  <si>
    <t>1420000</t>
  </si>
  <si>
    <t>基金</t>
  </si>
  <si>
    <t>1430000</t>
  </si>
  <si>
    <t>減債基金</t>
  </si>
  <si>
    <t>1440000</t>
  </si>
  <si>
    <t>1450000</t>
  </si>
  <si>
    <t>1460000</t>
  </si>
  <si>
    <t>徴収不能引当金</t>
  </si>
  <si>
    <t>1470000</t>
  </si>
  <si>
    <t>流動資産</t>
  </si>
  <si>
    <t>1480000</t>
  </si>
  <si>
    <t>現金預金</t>
  </si>
  <si>
    <t>1490000</t>
  </si>
  <si>
    <t>未収金</t>
  </si>
  <si>
    <t>短期貸付金</t>
  </si>
  <si>
    <t>1510000</t>
  </si>
  <si>
    <t>1520000</t>
  </si>
  <si>
    <t>財政調整基金</t>
  </si>
  <si>
    <t>1530000</t>
  </si>
  <si>
    <t>1540000</t>
  </si>
  <si>
    <t>棚卸資産</t>
  </si>
  <si>
    <t>1550000</t>
  </si>
  <si>
    <t>1560000</t>
  </si>
  <si>
    <t>1570000</t>
  </si>
  <si>
    <t>1580000</t>
  </si>
  <si>
    <t>負債合計</t>
  </si>
  <si>
    <t>1590000</t>
  </si>
  <si>
    <t>固定負債</t>
  </si>
  <si>
    <t>1600000</t>
  </si>
  <si>
    <t>1610000</t>
  </si>
  <si>
    <t>長期未払金</t>
  </si>
  <si>
    <t>1620000</t>
  </si>
  <si>
    <t>退職手当引当金</t>
  </si>
  <si>
    <t>1630000</t>
  </si>
  <si>
    <t>損失補償等引当金</t>
  </si>
  <si>
    <t>1640000</t>
  </si>
  <si>
    <t>1650000</t>
  </si>
  <si>
    <t>流動負債</t>
  </si>
  <si>
    <t>1660000</t>
  </si>
  <si>
    <t>1670000</t>
  </si>
  <si>
    <t>未払金</t>
  </si>
  <si>
    <t>1680000</t>
  </si>
  <si>
    <t>未払費用</t>
  </si>
  <si>
    <t>1690000</t>
  </si>
  <si>
    <t>前受金</t>
  </si>
  <si>
    <t>1700000</t>
  </si>
  <si>
    <t>前受収益</t>
  </si>
  <si>
    <t>1710000</t>
  </si>
  <si>
    <t>賞与等引当金</t>
  </si>
  <si>
    <t>1720000</t>
  </si>
  <si>
    <t>預り金</t>
  </si>
  <si>
    <t>1730000</t>
  </si>
  <si>
    <t>1740000</t>
  </si>
  <si>
    <t>純資産合計</t>
  </si>
  <si>
    <t>1750000</t>
  </si>
  <si>
    <t>固定資産等形成分</t>
  </si>
  <si>
    <t>1760000</t>
  </si>
  <si>
    <t>余剰分（不足分）</t>
  </si>
  <si>
    <t>他団体出資等分</t>
  </si>
  <si>
    <t>2010000</t>
  </si>
  <si>
    <t>純経常行政コスト</t>
  </si>
  <si>
    <t>2020000</t>
  </si>
  <si>
    <t>経常費用</t>
  </si>
  <si>
    <t>2030000</t>
  </si>
  <si>
    <t>業務費用</t>
  </si>
  <si>
    <t>2040000</t>
  </si>
  <si>
    <t>人件費</t>
  </si>
  <si>
    <t>2050000</t>
  </si>
  <si>
    <t>職員給与費</t>
  </si>
  <si>
    <t>2060000</t>
  </si>
  <si>
    <t>賞与等引当金繰入額</t>
  </si>
  <si>
    <t>2070000</t>
  </si>
  <si>
    <t>退職手当引当金繰入額</t>
  </si>
  <si>
    <t>2080000</t>
  </si>
  <si>
    <t>2090000</t>
  </si>
  <si>
    <t>物件費等</t>
  </si>
  <si>
    <t>2100000</t>
  </si>
  <si>
    <t>物件費</t>
  </si>
  <si>
    <t>2110000</t>
  </si>
  <si>
    <t>維持補修費</t>
  </si>
  <si>
    <t>2120000</t>
  </si>
  <si>
    <t>減価償却費</t>
  </si>
  <si>
    <t>2130000</t>
  </si>
  <si>
    <t>2140000</t>
  </si>
  <si>
    <t>その他の業務費用</t>
  </si>
  <si>
    <t>2150000</t>
  </si>
  <si>
    <t>支払利息</t>
  </si>
  <si>
    <t>2160000</t>
  </si>
  <si>
    <t>徴収不能引当金繰入額</t>
  </si>
  <si>
    <t>2170000</t>
  </si>
  <si>
    <t>2180000</t>
  </si>
  <si>
    <t>移転費用</t>
  </si>
  <si>
    <t>2190000</t>
  </si>
  <si>
    <t>補助金等</t>
  </si>
  <si>
    <t>2200000</t>
  </si>
  <si>
    <t>社会保障給付</t>
  </si>
  <si>
    <t>2210000</t>
  </si>
  <si>
    <t>他会計への繰出金</t>
  </si>
  <si>
    <t>2220000</t>
  </si>
  <si>
    <t>2230000</t>
  </si>
  <si>
    <t>経常収益</t>
  </si>
  <si>
    <t>2240000</t>
  </si>
  <si>
    <t>使用料及び手数料</t>
  </si>
  <si>
    <t>2250000</t>
  </si>
  <si>
    <t>2260000</t>
  </si>
  <si>
    <t>純行政コスト</t>
  </si>
  <si>
    <t>2270000</t>
  </si>
  <si>
    <t>臨時損失</t>
  </si>
  <si>
    <t>2280000</t>
  </si>
  <si>
    <t>災害復旧事業費</t>
  </si>
  <si>
    <t>2290000</t>
  </si>
  <si>
    <t>資産除売却損</t>
  </si>
  <si>
    <t>2300000</t>
  </si>
  <si>
    <t>投資損失引当金繰入額</t>
  </si>
  <si>
    <t>2310000</t>
  </si>
  <si>
    <t>損失補償等引当金繰入額</t>
  </si>
  <si>
    <t>2320000</t>
  </si>
  <si>
    <t>2330000</t>
  </si>
  <si>
    <t>臨時利益</t>
  </si>
  <si>
    <t>2340000</t>
  </si>
  <si>
    <t>資産売却益</t>
  </si>
  <si>
    <t>2350000</t>
  </si>
  <si>
    <t>3010000</t>
  </si>
  <si>
    <t>前年度末純資産残高</t>
  </si>
  <si>
    <t>3020000</t>
  </si>
  <si>
    <t>純行政コスト（△）</t>
  </si>
  <si>
    <t>3030000</t>
  </si>
  <si>
    <t>財源</t>
  </si>
  <si>
    <t>3040000</t>
  </si>
  <si>
    <t>税収等</t>
  </si>
  <si>
    <t>3050000</t>
  </si>
  <si>
    <t>国県等補助金</t>
  </si>
  <si>
    <t>3060000</t>
  </si>
  <si>
    <t>本年度差額</t>
  </si>
  <si>
    <t>3070000</t>
  </si>
  <si>
    <t>3080000</t>
  </si>
  <si>
    <t>有形固定資産等の増加</t>
  </si>
  <si>
    <t>3090000</t>
  </si>
  <si>
    <t>有形固定資産等の減少</t>
  </si>
  <si>
    <t>3100000</t>
  </si>
  <si>
    <t>貸付金・基金等の増加</t>
  </si>
  <si>
    <t>3110000</t>
  </si>
  <si>
    <t>貸付金・基金等の減少</t>
  </si>
  <si>
    <t>3120000</t>
  </si>
  <si>
    <t>資産評価差額</t>
  </si>
  <si>
    <t>3130000</t>
  </si>
  <si>
    <t>無償所管換等</t>
  </si>
  <si>
    <t>比例連結割合変更に伴う差額</t>
  </si>
  <si>
    <t>3140000</t>
  </si>
  <si>
    <t>3150000</t>
  </si>
  <si>
    <t>本年度純資産変動額</t>
  </si>
  <si>
    <t>3160000</t>
  </si>
  <si>
    <t>本年度末純資産残高</t>
  </si>
  <si>
    <t>4010000</t>
  </si>
  <si>
    <t>業務活動収支</t>
  </si>
  <si>
    <t>4020000</t>
  </si>
  <si>
    <t>業務支出</t>
  </si>
  <si>
    <t>4030000</t>
  </si>
  <si>
    <t>業務費用支出</t>
  </si>
  <si>
    <t>4040000</t>
  </si>
  <si>
    <t>人件費支出</t>
  </si>
  <si>
    <t>4050000</t>
  </si>
  <si>
    <t>物件費等支出</t>
  </si>
  <si>
    <t>4060000</t>
  </si>
  <si>
    <t>支払利息支出</t>
  </si>
  <si>
    <t>4070000</t>
  </si>
  <si>
    <t>その他の支出</t>
  </si>
  <si>
    <t>4080000</t>
  </si>
  <si>
    <t>移転費用支出</t>
  </si>
  <si>
    <t>4090000</t>
  </si>
  <si>
    <t>補助金等支出</t>
  </si>
  <si>
    <t>4100000</t>
  </si>
  <si>
    <t>社会保障給付支出</t>
  </si>
  <si>
    <t>4110000</t>
  </si>
  <si>
    <t>他会計への繰出支出</t>
  </si>
  <si>
    <t>4120000</t>
  </si>
  <si>
    <t>4130000</t>
  </si>
  <si>
    <t>業務収入</t>
  </si>
  <si>
    <t>4140000</t>
  </si>
  <si>
    <t>税収等収入</t>
  </si>
  <si>
    <t>4150000</t>
  </si>
  <si>
    <t>国県等補助金収入</t>
  </si>
  <si>
    <t>4160000</t>
  </si>
  <si>
    <t>使用料及び手数料収入</t>
  </si>
  <si>
    <t>4170000</t>
  </si>
  <si>
    <t>その他の収入</t>
  </si>
  <si>
    <t>4180000</t>
  </si>
  <si>
    <t>臨時支出</t>
  </si>
  <si>
    <t>4190000</t>
  </si>
  <si>
    <t>災害復旧事業費支出</t>
  </si>
  <si>
    <t>4200000</t>
  </si>
  <si>
    <t>4210000</t>
  </si>
  <si>
    <t>臨時収入</t>
  </si>
  <si>
    <t>4220000</t>
  </si>
  <si>
    <t>投資活動収支</t>
  </si>
  <si>
    <t>4230000</t>
  </si>
  <si>
    <t>投資活動支出</t>
  </si>
  <si>
    <t>4240000</t>
  </si>
  <si>
    <t>公共施設等整備費支出</t>
  </si>
  <si>
    <t>4250000</t>
  </si>
  <si>
    <t>基金積立金支出</t>
  </si>
  <si>
    <t>4260000</t>
  </si>
  <si>
    <t>投資及び出資金支出</t>
  </si>
  <si>
    <t>4270000</t>
  </si>
  <si>
    <t>貸付金支出</t>
  </si>
  <si>
    <t>4280000</t>
  </si>
  <si>
    <t>4290000</t>
  </si>
  <si>
    <t>投資活動収入</t>
  </si>
  <si>
    <t>4300000</t>
  </si>
  <si>
    <t>4310000</t>
  </si>
  <si>
    <t>基金取崩収入</t>
  </si>
  <si>
    <t>4320000</t>
  </si>
  <si>
    <t>貸付金元金回収収入</t>
  </si>
  <si>
    <t>4330000</t>
  </si>
  <si>
    <t>資産売却収入</t>
  </si>
  <si>
    <t>4340000</t>
  </si>
  <si>
    <t>4350000</t>
  </si>
  <si>
    <t>財務活動収支</t>
  </si>
  <si>
    <t>4360000</t>
  </si>
  <si>
    <t>財務活動支出</t>
  </si>
  <si>
    <t>4370000</t>
  </si>
  <si>
    <t>4380000</t>
  </si>
  <si>
    <t>4390000</t>
  </si>
  <si>
    <t>財務活動収入</t>
  </si>
  <si>
    <t>4400000</t>
  </si>
  <si>
    <t>4410000</t>
  </si>
  <si>
    <t>4420000</t>
  </si>
  <si>
    <t>本年度資金収支額</t>
  </si>
  <si>
    <t>4430000</t>
  </si>
  <si>
    <t>前年度末資金残高</t>
  </si>
  <si>
    <t>4440000</t>
  </si>
  <si>
    <t>本年度末資金残高</t>
  </si>
  <si>
    <t>4450000</t>
  </si>
  <si>
    <t>前年度末歳計外現金残高</t>
  </si>
  <si>
    <t>4460000</t>
  </si>
  <si>
    <t>本年度歳計外現金増減額</t>
  </si>
  <si>
    <t>4470000</t>
  </si>
  <si>
    <t>本年度末歳計外現金残高</t>
  </si>
  <si>
    <t>4480000</t>
  </si>
  <si>
    <t>本年度末現金預金残高</t>
  </si>
  <si>
    <t>科目コード</t>
  </si>
  <si>
    <t>科目コー</t>
  </si>
  <si>
    <t>金額</t>
  </si>
  <si>
    <t>【資産の部】</t>
  </si>
  <si>
    <t>【負債の部】</t>
  </si>
  <si>
    <t>地方債</t>
  </si>
  <si>
    <t>1年内償還予定地方債</t>
  </si>
  <si>
    <t>【純資産の部】</t>
  </si>
  <si>
    <t>負債及び純資産合計</t>
  </si>
  <si>
    <t>※ 下位項目との金額差は、単位未満の四捨五入によるものです。</t>
  </si>
  <si>
    <t>合計</t>
  </si>
  <si>
    <t>固定資産
等形成分</t>
  </si>
  <si>
    <t>余剰分
（不足分）</t>
  </si>
  <si>
    <t>固定資産等の変動（内部変動）</t>
  </si>
  <si>
    <t>【業務活動収支】</t>
  </si>
  <si>
    <t>【投資活動収支】</t>
  </si>
  <si>
    <t>【財務活動収支】</t>
  </si>
  <si>
    <t>地方債償還支出</t>
  </si>
  <si>
    <t>地方債発行収入</t>
  </si>
  <si>
    <t>（単位：千円）</t>
  </si>
  <si>
    <t>-</t>
    <phoneticPr fontId="2"/>
  </si>
  <si>
    <t>-</t>
    <phoneticPr fontId="2"/>
  </si>
  <si>
    <t>-</t>
    <phoneticPr fontId="2"/>
  </si>
  <si>
    <t>行政コスト計算書</t>
  </si>
  <si>
    <t>自　平成３１年４月１日</t>
    <phoneticPr fontId="11"/>
  </si>
  <si>
    <t>至　令和２年３月３１日</t>
    <phoneticPr fontId="11"/>
  </si>
  <si>
    <t>-</t>
    <phoneticPr fontId="11"/>
  </si>
  <si>
    <t>-</t>
    <phoneticPr fontId="11"/>
  </si>
  <si>
    <t>-</t>
    <phoneticPr fontId="11"/>
  </si>
  <si>
    <t>純資産変動計算書</t>
  </si>
  <si>
    <t>自　平成３１年４月１日</t>
    <phoneticPr fontId="11"/>
  </si>
  <si>
    <t>※</t>
  </si>
  <si>
    <t>資金収支計算書</t>
  </si>
  <si>
    <t>至　令和２年３月３１日</t>
    <phoneticPr fontId="11"/>
  </si>
  <si>
    <t>貸借対照表</t>
  </si>
  <si>
    <t>（令和２年３月３１日現在）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</si>
</sst>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;&quot;△ &quot;#,##0"/>
    <numFmt numFmtId="177" formatCode="&quot;△ &quot;#,##0;#,##0;0"/>
    <numFmt numFmtId="178" formatCode="0;&quot;△ &quot;0"/>
    <numFmt numFmtId="179" formatCode="#,##0_ "/>
    <numFmt numFmtId="180" formatCode="#,##0;[Red]#,##0"/>
  </numFmts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0.5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trike/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i/>
      <sz val="11"/>
      <name val="ＭＳ Ｐゴシック"/>
      <family val="3"/>
      <charset val="128"/>
    </font>
    <font>
      <i/>
      <sz val="10"/>
      <name val="ＭＳ Ｐゴシック"/>
      <family val="3"/>
      <charset val="128"/>
    </font>
    <font>
      <i/>
      <sz val="10.5"/>
      <name val="ＭＳ Ｐゴシック"/>
      <family val="3"/>
      <charset val="128"/>
    </font>
    <font>
      <sz val="1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/>
      <bottom/>
      <diagonal style="thin">
        <color indexed="64"/>
      </diagonal>
    </border>
    <border diagonalUp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>
      <left/>
      <right style="medium">
        <color indexed="64"/>
      </right>
      <top/>
      <bottom style="medium">
        <color indexed="64"/>
      </bottom>
      <diagonal/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</borders>
  <cellStyleXfs count="1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1" fillId="0" borderId="0"/>
    <xf numFmtId="0" fontId="3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3" fillId="0" borderId="0">
      <alignment vertical="center"/>
    </xf>
    <xf numFmtId="0" fontId="3" fillId="0" borderId="0">
      <alignment vertical="center"/>
    </xf>
  </cellStyleXfs>
  <cellXfs count="301">
    <xf numFmtId="0" fontId="0" fillId="0" borderId="0" xfId="0">
      <alignment vertical="center"/>
    </xf>
    <xf numFmtId="49" fontId="4" fillId="2" borderId="0" xfId="3" applyNumberFormat="1" applyFont="1" applyFill="1" applyAlignment="1">
      <alignment vertical="center"/>
    </xf>
    <xf numFmtId="0" fontId="4" fillId="2" borderId="0" xfId="3" applyFont="1" applyFill="1" applyAlignment="1">
      <alignment vertical="center"/>
    </xf>
    <xf numFmtId="0" fontId="1" fillId="2" borderId="0" xfId="0" applyFont="1" applyFill="1">
      <alignment vertical="center"/>
    </xf>
    <xf numFmtId="49" fontId="4" fillId="0" borderId="0" xfId="5" applyNumberFormat="1" applyFont="1" applyFill="1" applyAlignment="1">
      <alignment vertical="center"/>
    </xf>
    <xf numFmtId="0" fontId="5" fillId="0" borderId="0" xfId="5" applyFont="1" applyFill="1" applyBorder="1" applyAlignment="1"/>
    <xf numFmtId="0" fontId="4" fillId="0" borderId="0" xfId="5" applyFont="1" applyFill="1" applyAlignment="1">
      <alignment vertical="center"/>
    </xf>
    <xf numFmtId="49" fontId="8" fillId="0" borderId="0" xfId="5" applyNumberFormat="1" applyFont="1" applyFill="1" applyAlignment="1">
      <alignment vertical="center"/>
    </xf>
    <xf numFmtId="0" fontId="8" fillId="0" borderId="0" xfId="5" applyFont="1" applyFill="1" applyAlignment="1">
      <alignment vertical="center"/>
    </xf>
    <xf numFmtId="0" fontId="1" fillId="0" borderId="0" xfId="5" applyFont="1" applyAlignment="1">
      <alignment vertical="center"/>
    </xf>
    <xf numFmtId="0" fontId="8" fillId="0" borderId="0" xfId="5" applyFont="1" applyAlignment="1">
      <alignment vertical="center"/>
    </xf>
    <xf numFmtId="0" fontId="1" fillId="0" borderId="0" xfId="5" applyFont="1" applyAlignment="1">
      <alignment horizontal="right" vertical="center"/>
    </xf>
    <xf numFmtId="49" fontId="4" fillId="0" borderId="0" xfId="5" applyNumberFormat="1" applyFont="1" applyFill="1" applyAlignment="1">
      <alignment horizontal="center" vertical="center"/>
    </xf>
    <xf numFmtId="0" fontId="4" fillId="0" borderId="0" xfId="5" applyFont="1" applyFill="1" applyAlignment="1">
      <alignment horizontal="center" vertical="center"/>
    </xf>
    <xf numFmtId="0" fontId="1" fillId="0" borderId="6" xfId="5" applyFont="1" applyFill="1" applyBorder="1" applyAlignment="1">
      <alignment vertical="center"/>
    </xf>
    <xf numFmtId="0" fontId="1" fillId="0" borderId="0" xfId="5" applyFont="1" applyFill="1" applyBorder="1" applyAlignment="1">
      <alignment vertical="center"/>
    </xf>
    <xf numFmtId="38" fontId="1" fillId="0" borderId="0" xfId="6" applyFont="1" applyFill="1" applyBorder="1" applyAlignment="1">
      <alignment vertical="center"/>
    </xf>
    <xf numFmtId="0" fontId="1" fillId="0" borderId="0" xfId="7" applyFont="1" applyFill="1" applyBorder="1" applyAlignment="1">
      <alignment vertical="center"/>
    </xf>
    <xf numFmtId="0" fontId="1" fillId="0" borderId="19" xfId="5" applyFont="1" applyFill="1" applyBorder="1" applyAlignment="1">
      <alignment horizontal="right" vertical="center"/>
    </xf>
    <xf numFmtId="178" fontId="9" fillId="0" borderId="10" xfId="5" applyNumberFormat="1" applyFont="1" applyFill="1" applyBorder="1" applyAlignment="1">
      <alignment horizontal="center" vertical="center"/>
    </xf>
    <xf numFmtId="0" fontId="9" fillId="0" borderId="10" xfId="5" applyFont="1" applyFill="1" applyBorder="1" applyAlignment="1">
      <alignment horizontal="center" vertical="center"/>
    </xf>
    <xf numFmtId="38" fontId="1" fillId="0" borderId="6" xfId="6" applyFont="1" applyFill="1" applyBorder="1" applyAlignment="1">
      <alignment vertical="center"/>
    </xf>
    <xf numFmtId="176" fontId="1" fillId="2" borderId="19" xfId="5" applyNumberFormat="1" applyFont="1" applyFill="1" applyBorder="1" applyAlignment="1">
      <alignment horizontal="right" vertical="center"/>
    </xf>
    <xf numFmtId="178" fontId="9" fillId="2" borderId="10" xfId="5" applyNumberFormat="1" applyFont="1" applyFill="1" applyBorder="1" applyAlignment="1">
      <alignment horizontal="center" vertical="center"/>
    </xf>
    <xf numFmtId="179" fontId="9" fillId="2" borderId="10" xfId="5" applyNumberFormat="1" applyFont="1" applyFill="1" applyBorder="1" applyAlignment="1">
      <alignment horizontal="center" vertical="center"/>
    </xf>
    <xf numFmtId="38" fontId="10" fillId="0" borderId="0" xfId="6" applyFont="1" applyFill="1" applyBorder="1" applyAlignment="1">
      <alignment vertical="center"/>
    </xf>
    <xf numFmtId="0" fontId="10" fillId="0" borderId="0" xfId="5" applyFont="1" applyFill="1" applyBorder="1" applyAlignment="1">
      <alignment vertical="center"/>
    </xf>
    <xf numFmtId="176" fontId="1" fillId="2" borderId="21" xfId="5" applyNumberFormat="1" applyFont="1" applyFill="1" applyBorder="1" applyAlignment="1">
      <alignment horizontal="right" vertical="center"/>
    </xf>
    <xf numFmtId="179" fontId="9" fillId="2" borderId="22" xfId="5" applyNumberFormat="1" applyFont="1" applyFill="1" applyBorder="1" applyAlignment="1">
      <alignment horizontal="center" vertical="center"/>
    </xf>
    <xf numFmtId="38" fontId="1" fillId="0" borderId="0" xfId="6" applyFont="1" applyFill="1" applyBorder="1" applyAlignment="1">
      <alignment horizontal="center" vertical="center"/>
    </xf>
    <xf numFmtId="0" fontId="1" fillId="2" borderId="19" xfId="5" applyFont="1" applyFill="1" applyBorder="1" applyAlignment="1">
      <alignment horizontal="right" vertical="center"/>
    </xf>
    <xf numFmtId="0" fontId="9" fillId="2" borderId="10" xfId="5" applyFont="1" applyFill="1" applyBorder="1" applyAlignment="1">
      <alignment horizontal="center" vertical="center"/>
    </xf>
    <xf numFmtId="179" fontId="9" fillId="2" borderId="10" xfId="5" applyNumberFormat="1" applyFont="1" applyFill="1" applyBorder="1" applyAlignment="1">
      <alignment horizontal="right" vertical="center"/>
    </xf>
    <xf numFmtId="0" fontId="9" fillId="2" borderId="10" xfId="5" applyFont="1" applyFill="1" applyBorder="1" applyAlignment="1">
      <alignment horizontal="right" vertical="center"/>
    </xf>
    <xf numFmtId="0" fontId="1" fillId="0" borderId="9" xfId="5" applyFont="1" applyFill="1" applyBorder="1" applyAlignment="1">
      <alignment vertical="center"/>
    </xf>
    <xf numFmtId="0" fontId="1" fillId="0" borderId="0" xfId="5" applyFont="1" applyFill="1" applyAlignment="1">
      <alignment vertical="center"/>
    </xf>
    <xf numFmtId="0" fontId="9" fillId="0" borderId="10" xfId="5" applyFont="1" applyFill="1" applyBorder="1" applyAlignment="1">
      <alignment horizontal="right" vertical="center"/>
    </xf>
    <xf numFmtId="176" fontId="1" fillId="2" borderId="27" xfId="5" applyNumberFormat="1" applyFont="1" applyFill="1" applyBorder="1" applyAlignment="1">
      <alignment horizontal="right" vertical="center"/>
    </xf>
    <xf numFmtId="179" fontId="9" fillId="2" borderId="28" xfId="5" applyNumberFormat="1" applyFont="1" applyFill="1" applyBorder="1" applyAlignment="1">
      <alignment horizontal="center" vertical="center"/>
    </xf>
    <xf numFmtId="176" fontId="1" fillId="2" borderId="17" xfId="5" applyNumberFormat="1" applyFont="1" applyFill="1" applyBorder="1" applyAlignment="1">
      <alignment horizontal="right" vertical="center"/>
    </xf>
    <xf numFmtId="178" fontId="9" fillId="2" borderId="18" xfId="5" applyNumberFormat="1" applyFont="1" applyFill="1" applyBorder="1" applyAlignment="1">
      <alignment horizontal="center" vertical="center"/>
    </xf>
    <xf numFmtId="179" fontId="9" fillId="2" borderId="18" xfId="5" applyNumberFormat="1" applyFont="1" applyFill="1" applyBorder="1" applyAlignment="1">
      <alignment horizontal="center" vertical="center"/>
    </xf>
    <xf numFmtId="0" fontId="8" fillId="0" borderId="0" xfId="5" applyFont="1" applyFill="1" applyBorder="1" applyAlignment="1">
      <alignment vertical="center"/>
    </xf>
    <xf numFmtId="0" fontId="4" fillId="0" borderId="0" xfId="5" applyFont="1" applyAlignment="1">
      <alignment horizontal="center" vertical="center"/>
    </xf>
    <xf numFmtId="0" fontId="4" fillId="0" borderId="0" xfId="5" applyFont="1" applyAlignment="1">
      <alignment horizontal="left" vertical="center"/>
    </xf>
    <xf numFmtId="0" fontId="1" fillId="2" borderId="0" xfId="0" applyFont="1" applyFill="1" applyBorder="1">
      <alignment vertical="center"/>
    </xf>
    <xf numFmtId="49" fontId="1" fillId="2" borderId="0" xfId="0" applyNumberFormat="1" applyFont="1" applyFill="1">
      <alignment vertical="center"/>
    </xf>
    <xf numFmtId="0" fontId="12" fillId="2" borderId="0" xfId="0" applyFont="1" applyFill="1" applyBorder="1" applyAlignment="1"/>
    <xf numFmtId="0" fontId="1" fillId="2" borderId="0" xfId="0" applyFont="1" applyFill="1" applyBorder="1" applyAlignment="1"/>
    <xf numFmtId="0" fontId="1" fillId="2" borderId="0" xfId="0" applyFont="1" applyFill="1" applyBorder="1" applyAlignment="1">
      <alignment horizontal="right"/>
    </xf>
    <xf numFmtId="38" fontId="1" fillId="2" borderId="6" xfId="1" applyFont="1" applyFill="1" applyBorder="1" applyAlignment="1">
      <alignment vertical="center"/>
    </xf>
    <xf numFmtId="38" fontId="1" fillId="2" borderId="0" xfId="1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176" fontId="1" fillId="2" borderId="19" xfId="0" applyNumberFormat="1" applyFont="1" applyFill="1" applyBorder="1" applyAlignment="1">
      <alignment horizontal="right" vertical="center"/>
    </xf>
    <xf numFmtId="0" fontId="9" fillId="2" borderId="1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vertical="center"/>
    </xf>
    <xf numFmtId="179" fontId="9" fillId="2" borderId="10" xfId="0" applyNumberFormat="1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vertical="center"/>
    </xf>
    <xf numFmtId="38" fontId="1" fillId="2" borderId="20" xfId="1" applyFont="1" applyFill="1" applyBorder="1" applyAlignment="1">
      <alignment vertical="center"/>
    </xf>
    <xf numFmtId="38" fontId="1" fillId="2" borderId="7" xfId="1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177" fontId="1" fillId="2" borderId="21" xfId="0" applyNumberFormat="1" applyFont="1" applyFill="1" applyBorder="1" applyAlignment="1">
      <alignment horizontal="right" vertical="center"/>
    </xf>
    <xf numFmtId="37" fontId="9" fillId="2" borderId="22" xfId="0" applyNumberFormat="1" applyFont="1" applyFill="1" applyBorder="1" applyAlignment="1">
      <alignment horizontal="center" vertical="center"/>
    </xf>
    <xf numFmtId="38" fontId="1" fillId="2" borderId="15" xfId="1" applyFont="1" applyFill="1" applyBorder="1" applyAlignment="1">
      <alignment vertical="center"/>
    </xf>
    <xf numFmtId="38" fontId="1" fillId="2" borderId="16" xfId="1" applyFont="1" applyFill="1" applyBorder="1" applyAlignment="1">
      <alignment vertical="center"/>
    </xf>
    <xf numFmtId="0" fontId="13" fillId="2" borderId="16" xfId="0" applyFont="1" applyFill="1" applyBorder="1" applyAlignment="1">
      <alignment vertical="center"/>
    </xf>
    <xf numFmtId="177" fontId="1" fillId="2" borderId="17" xfId="0" applyNumberFormat="1" applyFont="1" applyFill="1" applyBorder="1" applyAlignment="1">
      <alignment horizontal="right" vertical="center"/>
    </xf>
    <xf numFmtId="179" fontId="9" fillId="2" borderId="18" xfId="0" applyNumberFormat="1" applyFont="1" applyFill="1" applyBorder="1" applyAlignment="1">
      <alignment horizontal="center" vertical="center"/>
    </xf>
    <xf numFmtId="49" fontId="8" fillId="2" borderId="0" xfId="1" applyNumberFormat="1" applyFont="1" applyFill="1" applyBorder="1" applyAlignment="1">
      <alignment vertical="center"/>
    </xf>
    <xf numFmtId="0" fontId="4" fillId="2" borderId="0" xfId="0" applyFont="1" applyFill="1" applyAlignment="1">
      <alignment vertical="center"/>
    </xf>
    <xf numFmtId="38" fontId="8" fillId="2" borderId="2" xfId="1" applyFont="1" applyFill="1" applyBorder="1" applyAlignment="1">
      <alignment vertical="center"/>
    </xf>
    <xf numFmtId="38" fontId="14" fillId="2" borderId="2" xfId="1" applyFont="1" applyFill="1" applyBorder="1" applyAlignment="1">
      <alignment vertical="center"/>
    </xf>
    <xf numFmtId="0" fontId="15" fillId="2" borderId="2" xfId="0" applyFont="1" applyFill="1" applyBorder="1" applyAlignment="1">
      <alignment vertical="center"/>
    </xf>
    <xf numFmtId="0" fontId="4" fillId="2" borderId="0" xfId="0" applyFont="1" applyFill="1" applyAlignment="1">
      <alignment horizontal="left" vertical="center"/>
    </xf>
    <xf numFmtId="38" fontId="14" fillId="2" borderId="0" xfId="1" applyFont="1" applyFill="1" applyBorder="1" applyAlignment="1">
      <alignment vertical="center"/>
    </xf>
    <xf numFmtId="0" fontId="15" fillId="2" borderId="0" xfId="0" applyFont="1" applyFill="1" applyBorder="1" applyAlignment="1">
      <alignment vertical="center"/>
    </xf>
    <xf numFmtId="0" fontId="1" fillId="2" borderId="0" xfId="0" applyFont="1" applyFill="1" applyAlignment="1"/>
    <xf numFmtId="49" fontId="4" fillId="0" borderId="0" xfId="8" applyNumberFormat="1" applyFont="1" applyFill="1" applyAlignment="1">
      <alignment vertical="center"/>
    </xf>
    <xf numFmtId="0" fontId="12" fillId="0" borderId="0" xfId="8" applyFont="1" applyFill="1" applyBorder="1" applyAlignment="1"/>
    <xf numFmtId="0" fontId="4" fillId="0" borderId="0" xfId="8" applyFont="1" applyFill="1" applyAlignment="1">
      <alignment vertical="center"/>
    </xf>
    <xf numFmtId="0" fontId="12" fillId="0" borderId="0" xfId="8" applyFont="1" applyFill="1" applyBorder="1" applyAlignment="1">
      <alignment horizontal="center"/>
    </xf>
    <xf numFmtId="0" fontId="1" fillId="0" borderId="0" xfId="8" applyFont="1" applyFill="1" applyBorder="1" applyAlignment="1">
      <alignment horizontal="center"/>
    </xf>
    <xf numFmtId="0" fontId="1" fillId="0" borderId="0" xfId="8" applyFont="1" applyFill="1" applyBorder="1" applyAlignment="1"/>
    <xf numFmtId="0" fontId="1" fillId="0" borderId="0" xfId="8" applyFont="1" applyFill="1" applyBorder="1" applyAlignment="1">
      <alignment horizontal="right"/>
    </xf>
    <xf numFmtId="0" fontId="1" fillId="0" borderId="0" xfId="8" applyFont="1" applyFill="1" applyAlignment="1">
      <alignment vertical="center"/>
    </xf>
    <xf numFmtId="0" fontId="1" fillId="0" borderId="2" xfId="8" applyFont="1" applyFill="1" applyBorder="1" applyAlignment="1">
      <alignment vertical="center"/>
    </xf>
    <xf numFmtId="0" fontId="1" fillId="0" borderId="32" xfId="8" applyFont="1" applyFill="1" applyBorder="1" applyAlignment="1">
      <alignment vertical="center"/>
    </xf>
    <xf numFmtId="0" fontId="1" fillId="0" borderId="0" xfId="8" applyFont="1" applyFill="1" applyAlignment="1">
      <alignment horizontal="center" vertical="center"/>
    </xf>
    <xf numFmtId="38" fontId="1" fillId="0" borderId="37" xfId="6" applyFont="1" applyFill="1" applyBorder="1" applyAlignment="1">
      <alignment vertical="center"/>
    </xf>
    <xf numFmtId="38" fontId="1" fillId="0" borderId="4" xfId="6" applyFont="1" applyFill="1" applyBorder="1" applyAlignment="1">
      <alignment vertical="center"/>
    </xf>
    <xf numFmtId="0" fontId="1" fillId="0" borderId="4" xfId="8" applyFont="1" applyFill="1" applyBorder="1" applyAlignment="1">
      <alignment vertical="center"/>
    </xf>
    <xf numFmtId="176" fontId="1" fillId="0" borderId="3" xfId="8" applyNumberFormat="1" applyFont="1" applyFill="1" applyBorder="1" applyAlignment="1">
      <alignment horizontal="right" vertical="center"/>
    </xf>
    <xf numFmtId="180" fontId="9" fillId="0" borderId="4" xfId="8" applyNumberFormat="1" applyFont="1" applyFill="1" applyBorder="1" applyAlignment="1">
      <alignment horizontal="center" vertical="center"/>
    </xf>
    <xf numFmtId="176" fontId="9" fillId="0" borderId="38" xfId="8" applyNumberFormat="1" applyFont="1" applyFill="1" applyBorder="1" applyAlignment="1">
      <alignment horizontal="center" vertical="center"/>
    </xf>
    <xf numFmtId="176" fontId="1" fillId="0" borderId="4" xfId="8" applyNumberFormat="1" applyFont="1" applyFill="1" applyBorder="1" applyAlignment="1">
      <alignment horizontal="right" vertical="center"/>
    </xf>
    <xf numFmtId="176" fontId="9" fillId="0" borderId="5" xfId="8" applyNumberFormat="1" applyFont="1" applyFill="1" applyBorder="1" applyAlignment="1">
      <alignment horizontal="center" vertical="center"/>
    </xf>
    <xf numFmtId="0" fontId="1" fillId="0" borderId="0" xfId="8" applyFont="1" applyFill="1" applyBorder="1" applyAlignment="1">
      <alignment vertical="center"/>
    </xf>
    <xf numFmtId="176" fontId="1" fillId="0" borderId="19" xfId="8" applyNumberFormat="1" applyFont="1" applyFill="1" applyBorder="1" applyAlignment="1">
      <alignment horizontal="right" vertical="center"/>
    </xf>
    <xf numFmtId="180" fontId="9" fillId="0" borderId="0" xfId="8" applyNumberFormat="1" applyFont="1" applyFill="1" applyBorder="1" applyAlignment="1">
      <alignment horizontal="center" vertical="center"/>
    </xf>
    <xf numFmtId="176" fontId="9" fillId="0" borderId="9" xfId="8" applyNumberFormat="1" applyFont="1" applyFill="1" applyBorder="1" applyAlignment="1">
      <alignment horizontal="center" vertical="center"/>
    </xf>
    <xf numFmtId="176" fontId="1" fillId="0" borderId="0" xfId="8" applyNumberFormat="1" applyFont="1" applyFill="1" applyBorder="1" applyAlignment="1">
      <alignment horizontal="right" vertical="center"/>
    </xf>
    <xf numFmtId="176" fontId="9" fillId="0" borderId="8" xfId="8" applyNumberFormat="1" applyFont="1" applyFill="1" applyBorder="1" applyAlignment="1">
      <alignment horizontal="center" vertical="center"/>
    </xf>
    <xf numFmtId="0" fontId="1" fillId="0" borderId="6" xfId="8" applyFont="1" applyFill="1" applyBorder="1" applyAlignment="1">
      <alignment vertical="center"/>
    </xf>
    <xf numFmtId="176" fontId="9" fillId="0" borderId="10" xfId="8" applyNumberFormat="1" applyFont="1" applyFill="1" applyBorder="1" applyAlignment="1">
      <alignment horizontal="center" vertical="center"/>
    </xf>
    <xf numFmtId="0" fontId="1" fillId="0" borderId="6" xfId="9" applyFont="1" applyFill="1" applyBorder="1" applyAlignment="1">
      <alignment horizontal="left" vertical="center"/>
    </xf>
    <xf numFmtId="0" fontId="1" fillId="0" borderId="0" xfId="9" applyFont="1" applyFill="1" applyBorder="1" applyAlignment="1">
      <alignment horizontal="left" vertical="center"/>
    </xf>
    <xf numFmtId="38" fontId="1" fillId="0" borderId="11" xfId="6" applyFont="1" applyFill="1" applyBorder="1" applyAlignment="1">
      <alignment vertical="center"/>
    </xf>
    <xf numFmtId="0" fontId="1" fillId="0" borderId="12" xfId="9" applyFont="1" applyFill="1" applyBorder="1" applyAlignment="1">
      <alignment vertical="center"/>
    </xf>
    <xf numFmtId="0" fontId="1" fillId="0" borderId="12" xfId="8" applyFont="1" applyFill="1" applyBorder="1" applyAlignment="1">
      <alignment vertical="center"/>
    </xf>
    <xf numFmtId="176" fontId="1" fillId="0" borderId="23" xfId="8" applyNumberFormat="1" applyFont="1" applyFill="1" applyBorder="1" applyAlignment="1">
      <alignment horizontal="right" vertical="center"/>
    </xf>
    <xf numFmtId="180" fontId="9" fillId="0" borderId="12" xfId="8" applyNumberFormat="1" applyFont="1" applyFill="1" applyBorder="1" applyAlignment="1">
      <alignment horizontal="center" vertical="center"/>
    </xf>
    <xf numFmtId="176" fontId="9" fillId="0" borderId="13" xfId="8" applyNumberFormat="1" applyFont="1" applyFill="1" applyBorder="1" applyAlignment="1">
      <alignment horizontal="center" vertical="center"/>
    </xf>
    <xf numFmtId="176" fontId="1" fillId="0" borderId="12" xfId="8" applyNumberFormat="1" applyFont="1" applyFill="1" applyBorder="1" applyAlignment="1">
      <alignment horizontal="right" vertical="center"/>
    </xf>
    <xf numFmtId="176" fontId="9" fillId="0" borderId="14" xfId="8" applyNumberFormat="1" applyFont="1" applyFill="1" applyBorder="1" applyAlignment="1">
      <alignment horizontal="center" vertical="center"/>
    </xf>
    <xf numFmtId="38" fontId="1" fillId="0" borderId="20" xfId="6" applyFont="1" applyFill="1" applyBorder="1" applyAlignment="1">
      <alignment vertical="center"/>
    </xf>
    <xf numFmtId="0" fontId="1" fillId="0" borderId="7" xfId="9" applyFont="1" applyFill="1" applyBorder="1" applyAlignment="1">
      <alignment vertical="center"/>
    </xf>
    <xf numFmtId="0" fontId="1" fillId="0" borderId="45" xfId="9" applyFont="1" applyFill="1" applyBorder="1" applyAlignment="1">
      <alignment vertical="center"/>
    </xf>
    <xf numFmtId="0" fontId="1" fillId="0" borderId="7" xfId="8" applyFont="1" applyFill="1" applyBorder="1" applyAlignment="1">
      <alignment vertical="center"/>
    </xf>
    <xf numFmtId="176" fontId="1" fillId="0" borderId="21" xfId="8" applyNumberFormat="1" applyFont="1" applyFill="1" applyBorder="1" applyAlignment="1">
      <alignment horizontal="right" vertical="center"/>
    </xf>
    <xf numFmtId="180" fontId="9" fillId="0" borderId="46" xfId="8" applyNumberFormat="1" applyFont="1" applyFill="1" applyBorder="1" applyAlignment="1">
      <alignment horizontal="center" vertical="center"/>
    </xf>
    <xf numFmtId="176" fontId="1" fillId="0" borderId="7" xfId="8" applyNumberFormat="1" applyFont="1" applyFill="1" applyBorder="1" applyAlignment="1">
      <alignment horizontal="right" vertical="center"/>
    </xf>
    <xf numFmtId="176" fontId="9" fillId="0" borderId="22" xfId="8" applyNumberFormat="1" applyFont="1" applyFill="1" applyBorder="1" applyAlignment="1">
      <alignment horizontal="center" vertical="center"/>
    </xf>
    <xf numFmtId="0" fontId="1" fillId="0" borderId="0" xfId="9" applyFont="1" applyFill="1" applyBorder="1" applyAlignment="1">
      <alignment vertical="center"/>
    </xf>
    <xf numFmtId="0" fontId="1" fillId="0" borderId="12" xfId="9" applyFont="1" applyFill="1" applyBorder="1" applyAlignment="1">
      <alignment horizontal="left" vertical="center"/>
    </xf>
    <xf numFmtId="38" fontId="8" fillId="0" borderId="0" xfId="6" applyFont="1" applyFill="1" applyBorder="1" applyAlignment="1">
      <alignment vertical="center"/>
    </xf>
    <xf numFmtId="38" fontId="1" fillId="0" borderId="24" xfId="6" applyFont="1" applyFill="1" applyBorder="1" applyAlignment="1">
      <alignment vertical="center"/>
    </xf>
    <xf numFmtId="0" fontId="1" fillId="0" borderId="25" xfId="9" applyFont="1" applyFill="1" applyBorder="1" applyAlignment="1">
      <alignment vertical="center"/>
    </xf>
    <xf numFmtId="0" fontId="1" fillId="0" borderId="25" xfId="9" applyFont="1" applyFill="1" applyBorder="1" applyAlignment="1">
      <alignment horizontal="left" vertical="center"/>
    </xf>
    <xf numFmtId="0" fontId="10" fillId="0" borderId="25" xfId="9" applyFont="1" applyFill="1" applyBorder="1" applyAlignment="1">
      <alignment horizontal="left" vertical="center"/>
    </xf>
    <xf numFmtId="0" fontId="1" fillId="0" borderId="25" xfId="8" applyFont="1" applyFill="1" applyBorder="1" applyAlignment="1">
      <alignment vertical="center"/>
    </xf>
    <xf numFmtId="176" fontId="1" fillId="0" borderId="27" xfId="8" applyNumberFormat="1" applyFont="1" applyFill="1" applyBorder="1" applyAlignment="1">
      <alignment horizontal="right" vertical="center"/>
    </xf>
    <xf numFmtId="180" fontId="9" fillId="0" borderId="25" xfId="8" applyNumberFormat="1" applyFont="1" applyFill="1" applyBorder="1" applyAlignment="1">
      <alignment horizontal="center" vertical="center"/>
    </xf>
    <xf numFmtId="176" fontId="9" fillId="0" borderId="26" xfId="8" applyNumberFormat="1" applyFont="1" applyFill="1" applyBorder="1" applyAlignment="1">
      <alignment horizontal="center" vertical="center"/>
    </xf>
    <xf numFmtId="176" fontId="1" fillId="0" borderId="25" xfId="8" applyNumberFormat="1" applyFont="1" applyFill="1" applyBorder="1" applyAlignment="1">
      <alignment horizontal="right" vertical="center"/>
    </xf>
    <xf numFmtId="176" fontId="9" fillId="0" borderId="28" xfId="6" applyNumberFormat="1" applyFont="1" applyFill="1" applyBorder="1" applyAlignment="1">
      <alignment horizontal="center" vertical="center"/>
    </xf>
    <xf numFmtId="38" fontId="1" fillId="0" borderId="33" xfId="6" applyFont="1" applyFill="1" applyBorder="1" applyAlignment="1">
      <alignment vertical="center"/>
    </xf>
    <xf numFmtId="0" fontId="1" fillId="0" borderId="34" xfId="9" applyFont="1" applyFill="1" applyBorder="1" applyAlignment="1">
      <alignment vertical="center"/>
    </xf>
    <xf numFmtId="0" fontId="1" fillId="0" borderId="34" xfId="9" applyFont="1" applyFill="1" applyBorder="1" applyAlignment="1">
      <alignment horizontal="left" vertical="center"/>
    </xf>
    <xf numFmtId="0" fontId="1" fillId="0" borderId="34" xfId="8" applyFont="1" applyFill="1" applyBorder="1" applyAlignment="1">
      <alignment vertical="center"/>
    </xf>
    <xf numFmtId="176" fontId="1" fillId="0" borderId="36" xfId="8" applyNumberFormat="1" applyFont="1" applyFill="1" applyBorder="1" applyAlignment="1">
      <alignment horizontal="right" vertical="center"/>
    </xf>
    <xf numFmtId="180" fontId="9" fillId="0" borderId="34" xfId="8" applyNumberFormat="1" applyFont="1" applyFill="1" applyBorder="1" applyAlignment="1">
      <alignment horizontal="center" vertical="center"/>
    </xf>
    <xf numFmtId="176" fontId="9" fillId="0" borderId="35" xfId="8" applyNumberFormat="1" applyFont="1" applyFill="1" applyBorder="1" applyAlignment="1">
      <alignment horizontal="center" vertical="center"/>
    </xf>
    <xf numFmtId="176" fontId="1" fillId="0" borderId="34" xfId="8" applyNumberFormat="1" applyFont="1" applyFill="1" applyBorder="1" applyAlignment="1">
      <alignment horizontal="right" vertical="center"/>
    </xf>
    <xf numFmtId="176" fontId="9" fillId="0" borderId="52" xfId="6" applyNumberFormat="1" applyFont="1" applyFill="1" applyBorder="1" applyAlignment="1">
      <alignment horizontal="center" vertical="center"/>
    </xf>
    <xf numFmtId="0" fontId="1" fillId="0" borderId="2" xfId="8" applyFont="1" applyFill="1" applyBorder="1" applyAlignment="1">
      <alignment vertical="top" wrapText="1"/>
    </xf>
    <xf numFmtId="0" fontId="1" fillId="0" borderId="2" xfId="8" applyFont="1" applyFill="1" applyBorder="1" applyAlignment="1">
      <alignment vertical="top"/>
    </xf>
    <xf numFmtId="0" fontId="1" fillId="0" borderId="0" xfId="8" applyFont="1" applyFill="1" applyBorder="1" applyAlignment="1">
      <alignment vertical="top"/>
    </xf>
    <xf numFmtId="0" fontId="4" fillId="0" borderId="0" xfId="8" applyFont="1" applyAlignment="1">
      <alignment horizontal="left" vertical="center"/>
    </xf>
    <xf numFmtId="0" fontId="1" fillId="0" borderId="0" xfId="8" applyFont="1" applyAlignment="1">
      <alignment horizontal="center" vertical="center"/>
    </xf>
    <xf numFmtId="0" fontId="1" fillId="0" borderId="0" xfId="8" applyFont="1"/>
    <xf numFmtId="0" fontId="16" fillId="2" borderId="0" xfId="3" applyFont="1" applyFill="1" applyAlignment="1">
      <alignment vertical="center"/>
    </xf>
    <xf numFmtId="49" fontId="8" fillId="2" borderId="0" xfId="3" applyNumberFormat="1" applyFont="1" applyFill="1" applyBorder="1" applyAlignment="1">
      <alignment vertical="center"/>
    </xf>
    <xf numFmtId="0" fontId="8" fillId="2" borderId="0" xfId="3" applyFont="1" applyFill="1" applyBorder="1" applyAlignment="1">
      <alignment vertical="center"/>
    </xf>
    <xf numFmtId="0" fontId="1" fillId="2" borderId="0" xfId="3" applyFont="1" applyFill="1" applyBorder="1" applyAlignment="1">
      <alignment vertical="center"/>
    </xf>
    <xf numFmtId="0" fontId="1" fillId="2" borderId="0" xfId="3" applyFont="1" applyFill="1" applyBorder="1" applyAlignment="1">
      <alignment horizontal="right" vertical="center"/>
    </xf>
    <xf numFmtId="49" fontId="4" fillId="2" borderId="0" xfId="3" applyNumberFormat="1" applyFont="1" applyFill="1" applyAlignment="1">
      <alignment horizontal="center" vertical="center"/>
    </xf>
    <xf numFmtId="0" fontId="4" fillId="2" borderId="0" xfId="3" applyFont="1" applyFill="1" applyAlignment="1">
      <alignment horizontal="center" vertical="center"/>
    </xf>
    <xf numFmtId="38" fontId="1" fillId="2" borderId="1" xfId="6" applyFont="1" applyFill="1" applyBorder="1" applyAlignment="1">
      <alignment vertical="center"/>
    </xf>
    <xf numFmtId="0" fontId="1" fillId="2" borderId="2" xfId="9" applyFont="1" applyFill="1" applyBorder="1" applyAlignment="1">
      <alignment vertical="center"/>
    </xf>
    <xf numFmtId="0" fontId="1" fillId="2" borderId="2" xfId="9" applyFont="1" applyFill="1" applyBorder="1" applyAlignment="1">
      <alignment horizontal="left" vertical="center"/>
    </xf>
    <xf numFmtId="0" fontId="1" fillId="2" borderId="2" xfId="3" applyFont="1" applyFill="1" applyBorder="1" applyAlignment="1">
      <alignment vertical="center"/>
    </xf>
    <xf numFmtId="0" fontId="1" fillId="2" borderId="30" xfId="3" applyFont="1" applyFill="1" applyBorder="1" applyAlignment="1">
      <alignment vertical="center"/>
    </xf>
    <xf numFmtId="0" fontId="1" fillId="2" borderId="31" xfId="3" applyFont="1" applyFill="1" applyBorder="1" applyAlignment="1">
      <alignment vertical="center"/>
    </xf>
    <xf numFmtId="0" fontId="9" fillId="2" borderId="32" xfId="3" applyFont="1" applyFill="1" applyBorder="1" applyAlignment="1">
      <alignment vertical="center"/>
    </xf>
    <xf numFmtId="38" fontId="1" fillId="2" borderId="6" xfId="6" applyFont="1" applyFill="1" applyBorder="1" applyAlignment="1">
      <alignment vertical="center"/>
    </xf>
    <xf numFmtId="0" fontId="1" fillId="2" borderId="0" xfId="9" applyFont="1" applyFill="1" applyBorder="1" applyAlignment="1">
      <alignment vertical="center"/>
    </xf>
    <xf numFmtId="0" fontId="1" fillId="2" borderId="0" xfId="9" applyFont="1" applyFill="1" applyBorder="1" applyAlignment="1">
      <alignment horizontal="left" vertical="center"/>
    </xf>
    <xf numFmtId="0" fontId="1" fillId="2" borderId="9" xfId="3" applyFont="1" applyFill="1" applyBorder="1" applyAlignment="1">
      <alignment vertical="center"/>
    </xf>
    <xf numFmtId="176" fontId="1" fillId="2" borderId="19" xfId="3" applyNumberFormat="1" applyFont="1" applyFill="1" applyBorder="1" applyAlignment="1">
      <alignment horizontal="right" vertical="center"/>
    </xf>
    <xf numFmtId="179" fontId="9" fillId="2" borderId="10" xfId="3" applyNumberFormat="1" applyFont="1" applyFill="1" applyBorder="1" applyAlignment="1">
      <alignment horizontal="center" vertical="center"/>
    </xf>
    <xf numFmtId="0" fontId="1" fillId="2" borderId="6" xfId="3" applyFont="1" applyFill="1" applyBorder="1" applyAlignment="1">
      <alignment vertical="center"/>
    </xf>
    <xf numFmtId="0" fontId="1" fillId="2" borderId="6" xfId="7" applyFont="1" applyFill="1" applyBorder="1" applyAlignment="1">
      <alignment vertical="center"/>
    </xf>
    <xf numFmtId="0" fontId="1" fillId="2" borderId="0" xfId="7" applyFont="1" applyFill="1" applyBorder="1" applyAlignment="1">
      <alignment vertical="center"/>
    </xf>
    <xf numFmtId="178" fontId="9" fillId="2" borderId="10" xfId="3" applyNumberFormat="1" applyFont="1" applyFill="1" applyBorder="1" applyAlignment="1">
      <alignment horizontal="center" vertical="center"/>
    </xf>
    <xf numFmtId="38" fontId="1" fillId="2" borderId="0" xfId="6" applyFont="1" applyFill="1" applyBorder="1" applyAlignment="1">
      <alignment vertical="center"/>
    </xf>
    <xf numFmtId="0" fontId="1" fillId="2" borderId="20" xfId="3" applyFont="1" applyFill="1" applyBorder="1" applyAlignment="1">
      <alignment vertical="center"/>
    </xf>
    <xf numFmtId="0" fontId="1" fillId="2" borderId="7" xfId="3" applyFont="1" applyFill="1" applyBorder="1" applyAlignment="1">
      <alignment vertical="center"/>
    </xf>
    <xf numFmtId="38" fontId="1" fillId="2" borderId="7" xfId="6" applyFont="1" applyFill="1" applyBorder="1" applyAlignment="1">
      <alignment vertical="center"/>
    </xf>
    <xf numFmtId="0" fontId="1" fillId="2" borderId="7" xfId="7" applyFont="1" applyFill="1" applyBorder="1" applyAlignment="1">
      <alignment vertical="center"/>
    </xf>
    <xf numFmtId="0" fontId="1" fillId="2" borderId="46" xfId="3" applyFont="1" applyFill="1" applyBorder="1" applyAlignment="1">
      <alignment vertical="center"/>
    </xf>
    <xf numFmtId="176" fontId="1" fillId="2" borderId="21" xfId="3" applyNumberFormat="1" applyFont="1" applyFill="1" applyBorder="1" applyAlignment="1">
      <alignment horizontal="right" vertical="center"/>
    </xf>
    <xf numFmtId="179" fontId="9" fillId="2" borderId="22" xfId="3" applyNumberFormat="1" applyFont="1" applyFill="1" applyBorder="1" applyAlignment="1">
      <alignment horizontal="center" vertical="center"/>
    </xf>
    <xf numFmtId="176" fontId="1" fillId="2" borderId="19" xfId="3" applyNumberFormat="1" applyFont="1" applyFill="1" applyBorder="1" applyAlignment="1">
      <alignment horizontal="center" vertical="center"/>
    </xf>
    <xf numFmtId="0" fontId="9" fillId="2" borderId="10" xfId="3" applyFont="1" applyFill="1" applyBorder="1" applyAlignment="1">
      <alignment horizontal="center" vertical="center"/>
    </xf>
    <xf numFmtId="0" fontId="1" fillId="2" borderId="0" xfId="3" applyFont="1" applyFill="1" applyBorder="1" applyAlignment="1">
      <alignment horizontal="left" vertical="center"/>
    </xf>
    <xf numFmtId="0" fontId="1" fillId="2" borderId="7" xfId="3" applyFont="1" applyFill="1" applyBorder="1" applyAlignment="1">
      <alignment horizontal="left" vertical="center"/>
    </xf>
    <xf numFmtId="176" fontId="1" fillId="2" borderId="23" xfId="3" applyNumberFormat="1" applyFont="1" applyFill="1" applyBorder="1" applyAlignment="1">
      <alignment horizontal="right" vertical="center"/>
    </xf>
    <xf numFmtId="176" fontId="1" fillId="2" borderId="17" xfId="3" applyNumberFormat="1" applyFont="1" applyFill="1" applyBorder="1" applyAlignment="1">
      <alignment horizontal="right" vertical="center"/>
    </xf>
    <xf numFmtId="179" fontId="9" fillId="2" borderId="18" xfId="3" applyNumberFormat="1" applyFont="1" applyFill="1" applyBorder="1" applyAlignment="1">
      <alignment horizontal="center" vertical="center"/>
    </xf>
    <xf numFmtId="0" fontId="1" fillId="2" borderId="2" xfId="3" applyFont="1" applyFill="1" applyBorder="1" applyAlignment="1">
      <alignment horizontal="left" vertical="center"/>
    </xf>
    <xf numFmtId="176" fontId="1" fillId="2" borderId="0" xfId="3" applyNumberFormat="1" applyFont="1" applyFill="1" applyBorder="1" applyAlignment="1">
      <alignment horizontal="right" vertical="center"/>
    </xf>
    <xf numFmtId="179" fontId="9" fillId="2" borderId="2" xfId="3" applyNumberFormat="1" applyFont="1" applyFill="1" applyBorder="1" applyAlignment="1">
      <alignment horizontal="center" vertical="center"/>
    </xf>
    <xf numFmtId="0" fontId="1" fillId="2" borderId="37" xfId="3" applyFont="1" applyFill="1" applyBorder="1" applyAlignment="1">
      <alignment horizontal="left" vertical="center"/>
    </xf>
    <xf numFmtId="0" fontId="1" fillId="2" borderId="4" xfId="3" applyFont="1" applyFill="1" applyBorder="1" applyAlignment="1">
      <alignment horizontal="left" vertical="center"/>
    </xf>
    <xf numFmtId="176" fontId="1" fillId="2" borderId="3" xfId="3" applyNumberFormat="1" applyFont="1" applyFill="1" applyBorder="1" applyAlignment="1">
      <alignment horizontal="right" vertical="center"/>
    </xf>
    <xf numFmtId="179" fontId="9" fillId="2" borderId="5" xfId="3" applyNumberFormat="1" applyFont="1" applyFill="1" applyBorder="1" applyAlignment="1">
      <alignment horizontal="center" vertical="center"/>
    </xf>
    <xf numFmtId="0" fontId="1" fillId="2" borderId="11" xfId="3" applyFont="1" applyFill="1" applyBorder="1" applyAlignment="1">
      <alignment horizontal="left" vertical="center"/>
    </xf>
    <xf numFmtId="0" fontId="1" fillId="2" borderId="12" xfId="3" applyFont="1" applyFill="1" applyBorder="1" applyAlignment="1">
      <alignment horizontal="left" vertical="center"/>
    </xf>
    <xf numFmtId="0" fontId="1" fillId="2" borderId="24" xfId="3" applyFont="1" applyFill="1" applyBorder="1" applyAlignment="1">
      <alignment horizontal="left" vertical="center"/>
    </xf>
    <xf numFmtId="0" fontId="1" fillId="2" borderId="25" xfId="3" applyFont="1" applyFill="1" applyBorder="1" applyAlignment="1">
      <alignment horizontal="left" vertical="center"/>
    </xf>
    <xf numFmtId="176" fontId="1" fillId="2" borderId="27" xfId="3" applyNumberFormat="1" applyFont="1" applyFill="1" applyBorder="1" applyAlignment="1">
      <alignment horizontal="right" vertical="center"/>
    </xf>
    <xf numFmtId="179" fontId="9" fillId="2" borderId="28" xfId="3" applyNumberFormat="1" applyFont="1" applyFill="1" applyBorder="1" applyAlignment="1">
      <alignment horizontal="center" vertical="center"/>
    </xf>
    <xf numFmtId="0" fontId="1" fillId="2" borderId="15" xfId="3" applyFont="1" applyFill="1" applyBorder="1" applyAlignment="1">
      <alignment vertical="center"/>
    </xf>
    <xf numFmtId="0" fontId="1" fillId="2" borderId="16" xfId="3" applyFont="1" applyFill="1" applyBorder="1" applyAlignment="1">
      <alignment vertical="center"/>
    </xf>
    <xf numFmtId="38" fontId="1" fillId="2" borderId="16" xfId="6" applyFont="1" applyFill="1" applyBorder="1" applyAlignment="1">
      <alignment vertical="center"/>
    </xf>
    <xf numFmtId="0" fontId="1" fillId="2" borderId="16" xfId="7" applyFont="1" applyFill="1" applyBorder="1" applyAlignment="1">
      <alignment vertical="center"/>
    </xf>
    <xf numFmtId="38" fontId="8" fillId="2" borderId="0" xfId="6" applyFont="1" applyFill="1" applyBorder="1" applyAlignment="1">
      <alignment vertical="center"/>
    </xf>
    <xf numFmtId="0" fontId="8" fillId="2" borderId="0" xfId="7" applyFont="1" applyFill="1" applyBorder="1" applyAlignment="1">
      <alignment vertical="center"/>
    </xf>
    <xf numFmtId="0" fontId="8" fillId="2" borderId="0" xfId="9" applyFont="1" applyFill="1" applyBorder="1" applyAlignment="1">
      <alignment horizontal="left" vertical="center"/>
    </xf>
    <xf numFmtId="0" fontId="4" fillId="2" borderId="0" xfId="3" applyFont="1" applyFill="1" applyBorder="1" applyAlignment="1">
      <alignment vertical="center"/>
    </xf>
    <xf numFmtId="0" fontId="4" fillId="2" borderId="0" xfId="3" applyFont="1" applyFill="1" applyAlignment="1">
      <alignment horizontal="left" vertical="center"/>
    </xf>
    <xf numFmtId="0" fontId="8" fillId="2" borderId="0" xfId="3" applyFont="1" applyFill="1" applyBorder="1" applyAlignment="1">
      <alignment horizontal="left" vertical="center"/>
    </xf>
    <xf numFmtId="176" fontId="1" fillId="2" borderId="0" xfId="0" applyNumberFormat="1" applyFont="1" applyFill="1">
      <alignment vertical="center"/>
    </xf>
    <xf numFmtId="0" fontId="1" fillId="0" borderId="0" xfId="8" applyFont="1" applyFill="1" applyBorder="1" applyAlignment="1">
      <alignment horizontal="right" vertical="center"/>
    </xf>
    <xf numFmtId="176" fontId="9" fillId="0" borderId="28" xfId="8" applyNumberFormat="1" applyFont="1" applyFill="1" applyBorder="1" applyAlignment="1">
      <alignment horizontal="center" vertical="center"/>
    </xf>
    <xf numFmtId="176" fontId="9" fillId="0" borderId="52" xfId="8" applyNumberFormat="1" applyFont="1" applyFill="1" applyBorder="1" applyAlignment="1">
      <alignment horizontal="center" vertical="center"/>
    </xf>
    <xf numFmtId="176" fontId="4" fillId="0" borderId="0" xfId="8" applyNumberFormat="1" applyFont="1" applyFill="1" applyAlignment="1">
      <alignment vertical="center"/>
    </xf>
    <xf numFmtId="176" fontId="1" fillId="2" borderId="0" xfId="0" applyNumberFormat="1" applyFont="1" applyFill="1" applyBorder="1">
      <alignment vertical="center"/>
    </xf>
    <xf numFmtId="176" fontId="4" fillId="0" borderId="0" xfId="5" applyNumberFormat="1" applyFont="1" applyFill="1" applyAlignment="1">
      <alignment vertical="center"/>
    </xf>
    <xf numFmtId="38" fontId="1" fillId="0" borderId="20" xfId="6" applyFont="1" applyFill="1" applyBorder="1" applyAlignment="1">
      <alignment horizontal="center" vertical="center"/>
    </xf>
    <xf numFmtId="38" fontId="1" fillId="0" borderId="7" xfId="6" applyFont="1" applyFill="1" applyBorder="1" applyAlignment="1">
      <alignment horizontal="center" vertical="center"/>
    </xf>
    <xf numFmtId="38" fontId="1" fillId="0" borderId="6" xfId="6" applyFont="1" applyFill="1" applyBorder="1" applyAlignment="1">
      <alignment horizontal="center" vertical="center"/>
    </xf>
    <xf numFmtId="38" fontId="1" fillId="0" borderId="0" xfId="6" applyFont="1" applyFill="1" applyBorder="1" applyAlignment="1">
      <alignment horizontal="center" vertical="center"/>
    </xf>
    <xf numFmtId="0" fontId="1" fillId="0" borderId="24" xfId="5" applyFont="1" applyFill="1" applyBorder="1" applyAlignment="1">
      <alignment horizontal="center" vertical="center"/>
    </xf>
    <xf numFmtId="0" fontId="1" fillId="0" borderId="25" xfId="5" applyFont="1" applyFill="1" applyBorder="1" applyAlignment="1">
      <alignment horizontal="center" vertical="center"/>
    </xf>
    <xf numFmtId="0" fontId="1" fillId="0" borderId="26" xfId="5" applyFont="1" applyFill="1" applyBorder="1" applyAlignment="1">
      <alignment horizontal="center" vertical="center"/>
    </xf>
    <xf numFmtId="38" fontId="1" fillId="0" borderId="15" xfId="6" applyFont="1" applyFill="1" applyBorder="1" applyAlignment="1">
      <alignment horizontal="center" vertical="center"/>
    </xf>
    <xf numFmtId="38" fontId="1" fillId="0" borderId="16" xfId="6" applyFont="1" applyFill="1" applyBorder="1" applyAlignment="1">
      <alignment horizontal="center" vertical="center"/>
    </xf>
    <xf numFmtId="38" fontId="1" fillId="0" borderId="29" xfId="6" applyFont="1" applyFill="1" applyBorder="1" applyAlignment="1">
      <alignment horizontal="center" vertical="center"/>
    </xf>
    <xf numFmtId="0" fontId="1" fillId="0" borderId="15" xfId="5" applyFont="1" applyFill="1" applyBorder="1" applyAlignment="1">
      <alignment horizontal="center" vertical="center"/>
    </xf>
    <xf numFmtId="0" fontId="1" fillId="0" borderId="16" xfId="5" applyFont="1" applyFill="1" applyBorder="1" applyAlignment="1">
      <alignment horizontal="center" vertical="center"/>
    </xf>
    <xf numFmtId="0" fontId="1" fillId="0" borderId="29" xfId="5" applyFont="1" applyFill="1" applyBorder="1" applyAlignment="1">
      <alignment horizontal="center" vertical="center"/>
    </xf>
    <xf numFmtId="0" fontId="6" fillId="0" borderId="0" xfId="5" applyFont="1" applyFill="1" applyBorder="1" applyAlignment="1">
      <alignment horizontal="center"/>
    </xf>
    <xf numFmtId="0" fontId="7" fillId="0" borderId="0" xfId="5" applyFont="1" applyAlignment="1">
      <alignment horizontal="center" vertical="center"/>
    </xf>
    <xf numFmtId="0" fontId="1" fillId="0" borderId="16" xfId="5" applyFont="1" applyFill="1" applyBorder="1" applyAlignment="1">
      <alignment vertical="center"/>
    </xf>
    <xf numFmtId="0" fontId="1" fillId="0" borderId="17" xfId="5" applyFont="1" applyFill="1" applyBorder="1" applyAlignment="1">
      <alignment horizontal="center" vertical="center"/>
    </xf>
    <xf numFmtId="0" fontId="1" fillId="0" borderId="18" xfId="5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/>
    </xf>
    <xf numFmtId="0" fontId="4" fillId="2" borderId="18" xfId="0" applyFont="1" applyFill="1" applyBorder="1" applyAlignment="1">
      <alignment horizontal="center"/>
    </xf>
    <xf numFmtId="176" fontId="1" fillId="0" borderId="55" xfId="8" applyNumberFormat="1" applyFont="1" applyFill="1" applyBorder="1" applyAlignment="1">
      <alignment horizontal="center" vertical="center"/>
    </xf>
    <xf numFmtId="176" fontId="1" fillId="0" borderId="51" xfId="8" applyNumberFormat="1" applyFont="1" applyFill="1" applyBorder="1" applyAlignment="1">
      <alignment horizontal="center" vertical="center"/>
    </xf>
    <xf numFmtId="176" fontId="1" fillId="0" borderId="41" xfId="8" applyNumberFormat="1" applyFont="1" applyFill="1" applyBorder="1" applyAlignment="1">
      <alignment horizontal="right" vertical="center"/>
    </xf>
    <xf numFmtId="176" fontId="1" fillId="0" borderId="42" xfId="8" applyNumberFormat="1" applyFont="1" applyFill="1" applyBorder="1" applyAlignment="1">
      <alignment horizontal="right" vertical="center"/>
    </xf>
    <xf numFmtId="176" fontId="1" fillId="0" borderId="54" xfId="8" applyNumberFormat="1" applyFont="1" applyFill="1" applyBorder="1" applyAlignment="1">
      <alignment horizontal="center" vertical="center"/>
    </xf>
    <xf numFmtId="176" fontId="1" fillId="0" borderId="50" xfId="8" applyNumberFormat="1" applyFont="1" applyFill="1" applyBorder="1" applyAlignment="1">
      <alignment horizontal="center" vertical="center"/>
    </xf>
    <xf numFmtId="180" fontId="1" fillId="0" borderId="41" xfId="8" applyNumberFormat="1" applyFont="1" applyFill="1" applyBorder="1" applyAlignment="1">
      <alignment horizontal="center" vertical="center"/>
    </xf>
    <xf numFmtId="180" fontId="1" fillId="0" borderId="50" xfId="8" applyNumberFormat="1" applyFont="1" applyFill="1" applyBorder="1" applyAlignment="1">
      <alignment horizontal="center" vertical="center"/>
    </xf>
    <xf numFmtId="180" fontId="1" fillId="0" borderId="54" xfId="8" applyNumberFormat="1" applyFont="1" applyFill="1" applyBorder="1" applyAlignment="1">
      <alignment horizontal="center" vertical="center"/>
    </xf>
    <xf numFmtId="180" fontId="1" fillId="0" borderId="39" xfId="8" applyNumberFormat="1" applyFont="1" applyFill="1" applyBorder="1" applyAlignment="1">
      <alignment horizontal="right" vertical="center"/>
    </xf>
    <xf numFmtId="0" fontId="1" fillId="0" borderId="40" xfId="8" applyFont="1" applyBorder="1" applyAlignment="1">
      <alignment horizontal="right" vertical="center"/>
    </xf>
    <xf numFmtId="180" fontId="1" fillId="0" borderId="42" xfId="8" applyNumberFormat="1" applyFont="1" applyFill="1" applyBorder="1" applyAlignment="1">
      <alignment horizontal="center" vertical="center"/>
    </xf>
    <xf numFmtId="180" fontId="1" fillId="0" borderId="43" xfId="8" applyNumberFormat="1" applyFont="1" applyFill="1" applyBorder="1" applyAlignment="1">
      <alignment horizontal="center" vertical="center"/>
    </xf>
    <xf numFmtId="180" fontId="1" fillId="0" borderId="44" xfId="8" applyNumberFormat="1" applyFont="1" applyFill="1" applyBorder="1" applyAlignment="1">
      <alignment horizontal="center" vertical="center"/>
    </xf>
    <xf numFmtId="180" fontId="1" fillId="0" borderId="47" xfId="8" applyNumberFormat="1" applyFont="1" applyFill="1" applyBorder="1" applyAlignment="1">
      <alignment horizontal="center" vertical="center"/>
    </xf>
    <xf numFmtId="180" fontId="1" fillId="0" borderId="48" xfId="8" applyNumberFormat="1" applyFont="1" applyFill="1" applyBorder="1" applyAlignment="1">
      <alignment horizontal="center" vertical="center"/>
    </xf>
    <xf numFmtId="176" fontId="1" fillId="0" borderId="53" xfId="8" applyNumberFormat="1" applyFont="1" applyFill="1" applyBorder="1" applyAlignment="1">
      <alignment horizontal="center" vertical="center"/>
    </xf>
    <xf numFmtId="176" fontId="1" fillId="0" borderId="49" xfId="8" applyNumberFormat="1" applyFont="1" applyFill="1" applyBorder="1" applyAlignment="1">
      <alignment horizontal="center" vertical="center"/>
    </xf>
    <xf numFmtId="0" fontId="6" fillId="0" borderId="0" xfId="8" applyFont="1" applyFill="1" applyBorder="1" applyAlignment="1">
      <alignment horizontal="center"/>
    </xf>
    <xf numFmtId="0" fontId="7" fillId="0" borderId="0" xfId="8" applyFont="1" applyFill="1" applyBorder="1" applyAlignment="1">
      <alignment horizontal="center"/>
    </xf>
    <xf numFmtId="0" fontId="1" fillId="0" borderId="1" xfId="8" applyFont="1" applyFill="1" applyBorder="1" applyAlignment="1">
      <alignment horizontal="center" vertical="center"/>
    </xf>
    <xf numFmtId="0" fontId="1" fillId="0" borderId="2" xfId="8" applyFont="1" applyFill="1" applyBorder="1" applyAlignment="1">
      <alignment horizontal="center" vertical="center"/>
    </xf>
    <xf numFmtId="0" fontId="1" fillId="0" borderId="30" xfId="8" applyFont="1" applyFill="1" applyBorder="1" applyAlignment="1">
      <alignment horizontal="center" vertical="center"/>
    </xf>
    <xf numFmtId="0" fontId="1" fillId="0" borderId="33" xfId="8" applyFont="1" applyFill="1" applyBorder="1" applyAlignment="1">
      <alignment horizontal="center" vertical="center"/>
    </xf>
    <xf numFmtId="0" fontId="1" fillId="0" borderId="34" xfId="8" applyFont="1" applyFill="1" applyBorder="1" applyAlignment="1">
      <alignment horizontal="center" vertical="center"/>
    </xf>
    <xf numFmtId="0" fontId="1" fillId="0" borderId="35" xfId="8" applyFont="1" applyFill="1" applyBorder="1" applyAlignment="1">
      <alignment horizontal="center" vertical="center"/>
    </xf>
    <xf numFmtId="0" fontId="1" fillId="0" borderId="31" xfId="8" applyFont="1" applyFill="1" applyBorder="1" applyAlignment="1">
      <alignment horizontal="center" vertical="center"/>
    </xf>
    <xf numFmtId="0" fontId="1" fillId="0" borderId="36" xfId="8" applyFont="1" applyFill="1" applyBorder="1" applyAlignment="1">
      <alignment horizontal="center" vertical="center"/>
    </xf>
    <xf numFmtId="0" fontId="1" fillId="0" borderId="27" xfId="8" applyFont="1" applyFill="1" applyBorder="1" applyAlignment="1">
      <alignment horizontal="center" vertical="center" wrapText="1"/>
    </xf>
    <xf numFmtId="0" fontId="1" fillId="0" borderId="26" xfId="8" applyFont="1" applyBorder="1" applyAlignment="1">
      <alignment horizontal="center" vertical="center" wrapText="1"/>
    </xf>
    <xf numFmtId="0" fontId="1" fillId="0" borderId="28" xfId="8" applyFont="1" applyBorder="1" applyAlignment="1">
      <alignment horizontal="center" vertical="center" wrapText="1"/>
    </xf>
    <xf numFmtId="0" fontId="1" fillId="0" borderId="25" xfId="8" applyFont="1" applyFill="1" applyBorder="1" applyAlignment="1">
      <alignment horizontal="center" vertical="center" wrapText="1"/>
    </xf>
    <xf numFmtId="0" fontId="1" fillId="0" borderId="28" xfId="8" applyFont="1" applyFill="1" applyBorder="1" applyAlignment="1">
      <alignment horizontal="center" vertical="center" wrapText="1"/>
    </xf>
    <xf numFmtId="0" fontId="1" fillId="2" borderId="20" xfId="3" applyFont="1" applyFill="1" applyBorder="1" applyAlignment="1">
      <alignment horizontal="left" vertical="center"/>
    </xf>
    <xf numFmtId="0" fontId="1" fillId="2" borderId="7" xfId="3" applyFont="1" applyFill="1" applyBorder="1" applyAlignment="1">
      <alignment horizontal="left" vertical="center"/>
    </xf>
    <xf numFmtId="0" fontId="1" fillId="2" borderId="46" xfId="3" applyFont="1" applyFill="1" applyBorder="1" applyAlignment="1">
      <alignment horizontal="left" vertical="center"/>
    </xf>
    <xf numFmtId="0" fontId="1" fillId="2" borderId="6" xfId="3" applyFont="1" applyFill="1" applyBorder="1" applyAlignment="1">
      <alignment horizontal="left" vertical="center"/>
    </xf>
    <xf numFmtId="0" fontId="1" fillId="2" borderId="0" xfId="3" applyFont="1" applyFill="1" applyBorder="1" applyAlignment="1">
      <alignment horizontal="left" vertical="center"/>
    </xf>
    <xf numFmtId="0" fontId="1" fillId="2" borderId="9" xfId="3" applyFont="1" applyFill="1" applyBorder="1" applyAlignment="1">
      <alignment horizontal="left" vertical="center"/>
    </xf>
    <xf numFmtId="0" fontId="1" fillId="2" borderId="15" xfId="3" applyFont="1" applyFill="1" applyBorder="1" applyAlignment="1">
      <alignment horizontal="left" vertical="center"/>
    </xf>
    <xf numFmtId="0" fontId="1" fillId="2" borderId="16" xfId="3" applyFont="1" applyFill="1" applyBorder="1" applyAlignment="1">
      <alignment horizontal="left" vertical="center"/>
    </xf>
    <xf numFmtId="0" fontId="1" fillId="2" borderId="29" xfId="3" applyFont="1" applyFill="1" applyBorder="1" applyAlignment="1">
      <alignment horizontal="left" vertical="center"/>
    </xf>
    <xf numFmtId="0" fontId="6" fillId="2" borderId="0" xfId="3" applyFont="1" applyFill="1" applyAlignment="1">
      <alignment horizontal="center" vertical="center"/>
    </xf>
    <xf numFmtId="0" fontId="7" fillId="2" borderId="0" xfId="3" applyFont="1" applyFill="1" applyBorder="1" applyAlignment="1">
      <alignment horizontal="center" vertical="center"/>
    </xf>
    <xf numFmtId="0" fontId="1" fillId="2" borderId="1" xfId="3" applyFont="1" applyFill="1" applyBorder="1" applyAlignment="1">
      <alignment horizontal="center" vertical="center"/>
    </xf>
    <xf numFmtId="0" fontId="1" fillId="2" borderId="2" xfId="3" applyFont="1" applyFill="1" applyBorder="1" applyAlignment="1">
      <alignment horizontal="center" vertical="center"/>
    </xf>
    <xf numFmtId="0" fontId="1" fillId="2" borderId="2" xfId="3" applyFont="1" applyFill="1" applyBorder="1" applyAlignment="1">
      <alignment vertical="center"/>
    </xf>
    <xf numFmtId="0" fontId="1" fillId="2" borderId="30" xfId="3" applyFont="1" applyFill="1" applyBorder="1" applyAlignment="1">
      <alignment vertical="center"/>
    </xf>
    <xf numFmtId="0" fontId="1" fillId="2" borderId="33" xfId="3" applyFont="1" applyFill="1" applyBorder="1" applyAlignment="1">
      <alignment vertical="center"/>
    </xf>
    <xf numFmtId="0" fontId="1" fillId="2" borderId="34" xfId="3" applyFont="1" applyFill="1" applyBorder="1" applyAlignment="1">
      <alignment vertical="center"/>
    </xf>
    <xf numFmtId="0" fontId="1" fillId="2" borderId="35" xfId="3" applyFont="1" applyFill="1" applyBorder="1" applyAlignment="1">
      <alignment vertical="center"/>
    </xf>
    <xf numFmtId="0" fontId="1" fillId="2" borderId="31" xfId="3" applyFont="1" applyFill="1" applyBorder="1" applyAlignment="1">
      <alignment horizontal="center" vertical="center"/>
    </xf>
    <xf numFmtId="0" fontId="1" fillId="2" borderId="32" xfId="3" applyFont="1" applyFill="1" applyBorder="1" applyAlignment="1">
      <alignment horizontal="center" vertical="center"/>
    </xf>
    <xf numFmtId="0" fontId="1" fillId="2" borderId="36" xfId="3" applyFont="1" applyFill="1" applyBorder="1" applyAlignment="1">
      <alignment horizontal="center" vertical="center"/>
    </xf>
    <xf numFmtId="0" fontId="1" fillId="2" borderId="52" xfId="3" applyFont="1" applyFill="1" applyBorder="1" applyAlignment="1">
      <alignment horizontal="center" vertical="center"/>
    </xf>
    <xf numFmtId="0" fontId="1" fillId="2" borderId="11" xfId="3" applyFont="1" applyFill="1" applyBorder="1" applyAlignment="1">
      <alignment horizontal="left" vertical="center"/>
    </xf>
    <xf numFmtId="0" fontId="1" fillId="2" borderId="12" xfId="3" applyFont="1" applyFill="1" applyBorder="1" applyAlignment="1">
      <alignment horizontal="left" vertical="center"/>
    </xf>
    <xf numFmtId="0" fontId="1" fillId="2" borderId="13" xfId="3" applyFont="1" applyFill="1" applyBorder="1" applyAlignment="1">
      <alignment horizontal="left" vertical="center"/>
    </xf>
  </cellXfs>
  <cellStyles count="13">
    <cellStyle name="桁区切り" xfId="1" builtinId="6"/>
    <cellStyle name="桁区切り 2" xfId="6"/>
    <cellStyle name="標準" xfId="0" builtinId="0"/>
    <cellStyle name="標準 2" xfId="2"/>
    <cellStyle name="標準 2 3" xfId="10"/>
    <cellStyle name="標準 4" xfId="11"/>
    <cellStyle name="標準 5" xfId="8"/>
    <cellStyle name="標準 6" xfId="12"/>
    <cellStyle name="標準 7" xfId="4"/>
    <cellStyle name="標準 8" xfId="3"/>
    <cellStyle name="標準 9" xfId="5"/>
    <cellStyle name="標準_03.04.01.財務諸表雛形_様式_桜内案１_コピー03　普通会計４表2006.12.23_仕訳" xfId="7"/>
    <cellStyle name="標準_別冊１　Ｐ2～Ｐ5　普通会計４表20070113_仕訳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概要"/>
      <sheetName val="利用方法"/>
      <sheetName val="標準ドメイン"/>
      <sheetName val="カテゴリ"/>
      <sheetName val="論理データ型"/>
      <sheetName val="フィルム"/>
      <sheetName val="フィルムグラフ_改修実績"/>
      <sheetName val="積層"/>
      <sheetName val="封止材"/>
      <sheetName val="シールド板"/>
      <sheetName val="フィルム "/>
      <sheetName val="Sheet1"/>
      <sheetName val="Sheet2"/>
      <sheetName val="Sheet3"/>
      <sheetName val="Pフォローアップ照会シート（モジュール別）"/>
      <sheetName val="Pフォローアップ照会シート(担当者別)"/>
      <sheetName val="表紙"/>
      <sheetName val="01"/>
      <sheetName val="データ項目名"/>
      <sheetName val="データ項目名_20070302bk"/>
      <sheetName val="データ項目名 (bk)"/>
      <sheetName val="基本項目加工"/>
      <sheetName val="基本項目"/>
      <sheetName val="Graph2"/>
      <sheetName val="javalog06"/>
      <sheetName val="共通部品"/>
      <sheetName val="ＣＣＬレビュー観点一覧"/>
      <sheetName val="画面表示"/>
      <sheetName val="画面表示 (2)"/>
      <sheetName val="画面表示 (3)"/>
      <sheetName val="画面表示 (4)"/>
      <sheetName val="画面表示 (5)"/>
      <sheetName val="画面表示 (6)"/>
      <sheetName val="画面表示 (7)"/>
      <sheetName val="画面表示 (8)"/>
      <sheetName val="画面表示 (9)"/>
      <sheetName val="画面表示 (10)"/>
      <sheetName val="画面表示 (11)"/>
      <sheetName val="画面表示 (12)"/>
      <sheetName val="チェック処理"/>
      <sheetName val="チェック処理 (2)"/>
      <sheetName val="チェック処理 (3)"/>
      <sheetName val="排他チェック"/>
      <sheetName val="削除処理"/>
    </sheetNames>
    <sheetDataSet>
      <sheetData sheetId="0"/>
      <sheetData sheetId="1"/>
      <sheetData sheetId="2"/>
      <sheetData sheetId="3" refreshError="1">
        <row r="6">
          <cell r="M6" t="str">
            <v>コード</v>
          </cell>
        </row>
        <row r="7">
          <cell r="M7" t="str">
            <v>番号</v>
          </cell>
        </row>
        <row r="8">
          <cell r="M8" t="str">
            <v>区分</v>
          </cell>
        </row>
        <row r="9">
          <cell r="M9" t="str">
            <v>フラグ</v>
          </cell>
        </row>
        <row r="10">
          <cell r="M10" t="str">
            <v>日付</v>
          </cell>
        </row>
        <row r="11">
          <cell r="M11" t="str">
            <v>時刻</v>
          </cell>
        </row>
        <row r="12">
          <cell r="M12" t="str">
            <v>期間</v>
          </cell>
        </row>
        <row r="13">
          <cell r="M13" t="str">
            <v>名称</v>
          </cell>
        </row>
        <row r="14">
          <cell r="M14" t="str">
            <v>数量</v>
          </cell>
        </row>
        <row r="15">
          <cell r="M15" t="str">
            <v>記述</v>
          </cell>
        </row>
        <row r="16">
          <cell r="M16" t="str">
            <v>その他</v>
          </cell>
        </row>
      </sheetData>
      <sheetData sheetId="4" refreshError="1">
        <row r="3">
          <cell r="A3" t="str">
            <v>CHAR</v>
          </cell>
        </row>
        <row r="4">
          <cell r="A4" t="str">
            <v>VARCHAR</v>
          </cell>
        </row>
        <row r="5">
          <cell r="A5" t="str">
            <v>NUMERIC</v>
          </cell>
        </row>
        <row r="6">
          <cell r="A6" t="str">
            <v>DATE</v>
          </cell>
        </row>
        <row r="7">
          <cell r="A7" t="str">
            <v>DATETIME</v>
          </cell>
        </row>
        <row r="8">
          <cell r="A8" t="str">
            <v>BIGINT</v>
          </cell>
        </row>
        <row r="9">
          <cell r="A9" t="str">
            <v>BINARY</v>
          </cell>
        </row>
        <row r="10">
          <cell r="A10" t="str">
            <v>BIT</v>
          </cell>
        </row>
        <row r="11">
          <cell r="A11" t="str">
            <v>COUNTER</v>
          </cell>
        </row>
        <row r="12">
          <cell r="A12" t="str">
            <v>DATETIMN</v>
          </cell>
        </row>
        <row r="13">
          <cell r="A13" t="str">
            <v>DECIMAL</v>
          </cell>
        </row>
        <row r="14">
          <cell r="A14" t="str">
            <v>DECIMALN</v>
          </cell>
        </row>
        <row r="15">
          <cell r="A15" t="str">
            <v>DOUBLE PRECISION</v>
          </cell>
        </row>
        <row r="16">
          <cell r="A16" t="str">
            <v>FLOAT</v>
          </cell>
        </row>
        <row r="17">
          <cell r="A17" t="str">
            <v>FLOATN</v>
          </cell>
        </row>
        <row r="18">
          <cell r="A18" t="str">
            <v>IMAGE/LONG BINARY</v>
          </cell>
        </row>
        <row r="19">
          <cell r="A19" t="str">
            <v>INTEGER</v>
          </cell>
        </row>
        <row r="20">
          <cell r="A20" t="str">
            <v>INTN</v>
          </cell>
        </row>
        <row r="21">
          <cell r="A21" t="str">
            <v>LONG VARCHAR</v>
          </cell>
        </row>
        <row r="22">
          <cell r="A22" t="str">
            <v>MLSLABEL/VARCHAR</v>
          </cell>
        </row>
        <row r="23">
          <cell r="A23" t="str">
            <v>MONEY</v>
          </cell>
        </row>
        <row r="24">
          <cell r="A24" t="str">
            <v>MONEYN</v>
          </cell>
        </row>
        <row r="25">
          <cell r="A25" t="str">
            <v>NCHAR</v>
          </cell>
        </row>
        <row r="26">
          <cell r="A26" t="str">
            <v>NTEXT/LONG NVARCHAR</v>
          </cell>
        </row>
        <row r="27">
          <cell r="A27" t="str">
            <v>NUMERICN</v>
          </cell>
        </row>
        <row r="28">
          <cell r="A28" t="str">
            <v>NVARCHAR</v>
          </cell>
        </row>
        <row r="29">
          <cell r="A29" t="str">
            <v>PICTURE</v>
          </cell>
        </row>
        <row r="30">
          <cell r="A30" t="str">
            <v>REAL/SMALLFLOAT</v>
          </cell>
        </row>
        <row r="31">
          <cell r="A31" t="str">
            <v>ROWID/VARCHAR</v>
          </cell>
        </row>
        <row r="32">
          <cell r="A32" t="str">
            <v>SERIAL/INTEGER</v>
          </cell>
        </row>
        <row r="33">
          <cell r="A33" t="str">
            <v>SMALLDATETIME</v>
          </cell>
        </row>
        <row r="34">
          <cell r="A34" t="str">
            <v>SMALLINT</v>
          </cell>
        </row>
        <row r="35">
          <cell r="A35" t="str">
            <v>SMALLMONEY</v>
          </cell>
        </row>
        <row r="36">
          <cell r="A36" t="str">
            <v>TEXT</v>
          </cell>
        </row>
        <row r="37">
          <cell r="A37" t="str">
            <v>TIME/DATETIME</v>
          </cell>
        </row>
        <row r="38">
          <cell r="A38" t="str">
            <v>TIMESTAMP/DATE</v>
          </cell>
        </row>
        <row r="39">
          <cell r="A39" t="str">
            <v>TINYINT</v>
          </cell>
        </row>
        <row r="40">
          <cell r="A40" t="str">
            <v>UNIQUEID</v>
          </cell>
        </row>
        <row r="41">
          <cell r="A41" t="str">
            <v>VARBINARY/BLOB</v>
          </cell>
        </row>
      </sheetData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AY72"/>
  <sheetViews>
    <sheetView showGridLines="0" tabSelected="1" topLeftCell="C1" zoomScale="85" zoomScaleNormal="85" zoomScaleSheetLayoutView="85" workbookViewId="0">
      <selection activeCell="C1" sqref="C1"/>
    </sheetView>
  </sheetViews>
  <sheetFormatPr defaultColWidth="9" defaultRowHeight="12.75" x14ac:dyDescent="0.15"/>
  <cols>
    <col min="1" max="2" width="0" style="4" hidden="1" customWidth="1"/>
    <col min="3" max="3" width="0.625" style="6" customWidth="1"/>
    <col min="4" max="14" width="2.125" style="6" customWidth="1"/>
    <col min="15" max="15" width="6" style="6" customWidth="1"/>
    <col min="16" max="16" width="22.375" style="6" customWidth="1"/>
    <col min="17" max="17" width="3.375" style="6" bestFit="1" customWidth="1"/>
    <col min="18" max="19" width="2.125" style="6" customWidth="1"/>
    <col min="20" max="24" width="3.875" style="6" customWidth="1"/>
    <col min="25" max="25" width="3.125" style="6" customWidth="1"/>
    <col min="26" max="26" width="24.125" style="6" bestFit="1" customWidth="1"/>
    <col min="27" max="27" width="3.125" style="6" customWidth="1"/>
    <col min="28" max="28" width="0.625" style="6" customWidth="1"/>
    <col min="29" max="29" width="9" style="6"/>
    <col min="30" max="31" width="0" style="6" hidden="1" customWidth="1"/>
    <col min="32" max="16384" width="9" style="6"/>
  </cols>
  <sheetData>
    <row r="1" spans="1:51" ht="23.25" customHeight="1" x14ac:dyDescent="0.25">
      <c r="C1" s="5"/>
      <c r="D1" s="232" t="s">
        <v>348</v>
      </c>
      <c r="E1" s="232"/>
      <c r="F1" s="232"/>
      <c r="G1" s="232"/>
      <c r="H1" s="232"/>
      <c r="I1" s="232"/>
      <c r="J1" s="232"/>
      <c r="K1" s="232"/>
      <c r="L1" s="232"/>
      <c r="M1" s="232"/>
      <c r="N1" s="232"/>
      <c r="O1" s="232"/>
      <c r="P1" s="232"/>
      <c r="Q1" s="232"/>
      <c r="R1" s="232"/>
      <c r="S1" s="232"/>
      <c r="T1" s="232"/>
      <c r="U1" s="232"/>
      <c r="V1" s="232"/>
      <c r="W1" s="232"/>
      <c r="X1" s="232"/>
      <c r="Y1" s="232"/>
      <c r="Z1" s="232"/>
      <c r="AA1" s="232"/>
    </row>
    <row r="2" spans="1:51" ht="21" customHeight="1" x14ac:dyDescent="0.15">
      <c r="D2" s="233" t="s">
        <v>349</v>
      </c>
      <c r="E2" s="233"/>
      <c r="F2" s="233"/>
      <c r="G2" s="233"/>
      <c r="H2" s="233"/>
      <c r="I2" s="233"/>
      <c r="J2" s="233"/>
      <c r="K2" s="233"/>
      <c r="L2" s="233"/>
      <c r="M2" s="233"/>
      <c r="N2" s="233"/>
      <c r="O2" s="233"/>
      <c r="P2" s="233"/>
      <c r="Q2" s="233"/>
      <c r="R2" s="233"/>
      <c r="S2" s="233"/>
      <c r="T2" s="233"/>
      <c r="U2" s="233"/>
      <c r="V2" s="233"/>
      <c r="W2" s="233"/>
      <c r="X2" s="233"/>
      <c r="Y2" s="233"/>
      <c r="Z2" s="233"/>
      <c r="AA2" s="233"/>
    </row>
    <row r="3" spans="1:51" s="8" customFormat="1" ht="16.5" customHeight="1" thickBot="1" x14ac:dyDescent="0.2">
      <c r="A3" s="7"/>
      <c r="B3" s="7"/>
      <c r="D3" s="9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1" t="s">
        <v>333</v>
      </c>
      <c r="AB3" s="10"/>
    </row>
    <row r="4" spans="1:51" s="13" customFormat="1" ht="14.25" customHeight="1" thickBot="1" x14ac:dyDescent="0.2">
      <c r="A4" s="12" t="s">
        <v>314</v>
      </c>
      <c r="B4" s="12" t="s">
        <v>315</v>
      </c>
      <c r="D4" s="229" t="s">
        <v>0</v>
      </c>
      <c r="E4" s="230"/>
      <c r="F4" s="230"/>
      <c r="G4" s="230"/>
      <c r="H4" s="230"/>
      <c r="I4" s="230"/>
      <c r="J4" s="230"/>
      <c r="K4" s="234"/>
      <c r="L4" s="234"/>
      <c r="M4" s="234"/>
      <c r="N4" s="234"/>
      <c r="O4" s="234"/>
      <c r="P4" s="235" t="s">
        <v>316</v>
      </c>
      <c r="Q4" s="236"/>
      <c r="R4" s="230" t="s">
        <v>0</v>
      </c>
      <c r="S4" s="230"/>
      <c r="T4" s="230"/>
      <c r="U4" s="230"/>
      <c r="V4" s="230"/>
      <c r="W4" s="230"/>
      <c r="X4" s="230"/>
      <c r="Y4" s="230"/>
      <c r="Z4" s="235" t="s">
        <v>316</v>
      </c>
      <c r="AA4" s="236"/>
    </row>
    <row r="5" spans="1:51" ht="14.65" customHeight="1" x14ac:dyDescent="0.15">
      <c r="D5" s="14" t="s">
        <v>317</v>
      </c>
      <c r="E5" s="15"/>
      <c r="F5" s="16"/>
      <c r="G5" s="17"/>
      <c r="H5" s="17"/>
      <c r="I5" s="17"/>
      <c r="J5" s="17"/>
      <c r="K5" s="15"/>
      <c r="L5" s="15"/>
      <c r="M5" s="15"/>
      <c r="N5" s="15"/>
      <c r="O5" s="15"/>
      <c r="P5" s="18"/>
      <c r="Q5" s="19"/>
      <c r="R5" s="16" t="s">
        <v>318</v>
      </c>
      <c r="S5" s="16"/>
      <c r="T5" s="16"/>
      <c r="U5" s="16"/>
      <c r="V5" s="16"/>
      <c r="W5" s="16"/>
      <c r="X5" s="16"/>
      <c r="Y5" s="15"/>
      <c r="Z5" s="18"/>
      <c r="AA5" s="20"/>
      <c r="AX5" s="218"/>
      <c r="AY5" s="218"/>
    </row>
    <row r="6" spans="1:51" ht="14.65" customHeight="1" x14ac:dyDescent="0.15">
      <c r="A6" s="4" t="s">
        <v>3</v>
      </c>
      <c r="B6" s="4" t="s">
        <v>100</v>
      </c>
      <c r="D6" s="21"/>
      <c r="E6" s="16" t="s">
        <v>4</v>
      </c>
      <c r="F6" s="16"/>
      <c r="G6" s="16"/>
      <c r="H6" s="16"/>
      <c r="I6" s="16"/>
      <c r="J6" s="16"/>
      <c r="K6" s="15"/>
      <c r="L6" s="15"/>
      <c r="M6" s="15"/>
      <c r="N6" s="15"/>
      <c r="O6" s="15"/>
      <c r="P6" s="22">
        <v>26107018</v>
      </c>
      <c r="Q6" s="23" t="s">
        <v>345</v>
      </c>
      <c r="R6" s="16"/>
      <c r="S6" s="16" t="s">
        <v>101</v>
      </c>
      <c r="T6" s="16"/>
      <c r="U6" s="16"/>
      <c r="V6" s="16"/>
      <c r="W6" s="16"/>
      <c r="X6" s="16"/>
      <c r="Y6" s="15"/>
      <c r="Z6" s="22">
        <v>7571076</v>
      </c>
      <c r="AA6" s="24"/>
      <c r="AD6" s="6">
        <f>IF(AND(AD7="-",AD35="-",AD38="-"),"-",SUM(AD7,AD35,AD38))</f>
        <v>26107018065</v>
      </c>
      <c r="AE6" s="6">
        <f>IF(COUNTIF(AE7:AE11,"-")=COUNTA(AE7:AE11),"-",SUM(AE7:AE11))</f>
        <v>7571075713</v>
      </c>
      <c r="AX6" s="218"/>
      <c r="AY6" s="218"/>
    </row>
    <row r="7" spans="1:51" ht="14.65" customHeight="1" x14ac:dyDescent="0.15">
      <c r="A7" s="4" t="s">
        <v>5</v>
      </c>
      <c r="B7" s="4" t="s">
        <v>102</v>
      </c>
      <c r="D7" s="21"/>
      <c r="E7" s="16"/>
      <c r="F7" s="16" t="s">
        <v>6</v>
      </c>
      <c r="G7" s="16"/>
      <c r="H7" s="16"/>
      <c r="I7" s="16"/>
      <c r="J7" s="16"/>
      <c r="K7" s="15"/>
      <c r="L7" s="15"/>
      <c r="M7" s="15"/>
      <c r="N7" s="15"/>
      <c r="O7" s="15"/>
      <c r="P7" s="22">
        <v>25758878</v>
      </c>
      <c r="Q7" s="23"/>
      <c r="R7" s="16"/>
      <c r="S7" s="16"/>
      <c r="T7" s="16" t="s">
        <v>319</v>
      </c>
      <c r="U7" s="16"/>
      <c r="V7" s="16"/>
      <c r="W7" s="16"/>
      <c r="X7" s="16"/>
      <c r="Y7" s="15"/>
      <c r="Z7" s="22">
        <v>6684847</v>
      </c>
      <c r="AA7" s="24"/>
      <c r="AD7" s="6">
        <f>IF(AND(AD8="-",AD24="-",COUNTIF(AD33:AD34,"-")=COUNTA(AD33:AD34)),"-",SUM(AD8,AD24,AD33:AD34))</f>
        <v>25758878336</v>
      </c>
      <c r="AE7" s="6">
        <v>6684846713</v>
      </c>
      <c r="AX7" s="218"/>
      <c r="AY7" s="218"/>
    </row>
    <row r="8" spans="1:51" ht="14.65" customHeight="1" x14ac:dyDescent="0.15">
      <c r="A8" s="4" t="s">
        <v>7</v>
      </c>
      <c r="B8" s="4" t="s">
        <v>103</v>
      </c>
      <c r="D8" s="21"/>
      <c r="E8" s="16"/>
      <c r="F8" s="16"/>
      <c r="G8" s="16" t="s">
        <v>8</v>
      </c>
      <c r="H8" s="16"/>
      <c r="I8" s="16"/>
      <c r="J8" s="16"/>
      <c r="K8" s="15"/>
      <c r="L8" s="15"/>
      <c r="M8" s="15"/>
      <c r="N8" s="15"/>
      <c r="O8" s="15"/>
      <c r="P8" s="22">
        <v>9730197</v>
      </c>
      <c r="Q8" s="23"/>
      <c r="R8" s="16"/>
      <c r="S8" s="16"/>
      <c r="T8" s="16" t="s">
        <v>104</v>
      </c>
      <c r="U8" s="16"/>
      <c r="V8" s="16"/>
      <c r="W8" s="16"/>
      <c r="X8" s="16"/>
      <c r="Y8" s="15"/>
      <c r="Z8" s="22" t="s">
        <v>335</v>
      </c>
      <c r="AA8" s="24"/>
      <c r="AD8" s="6">
        <f>IF(COUNTIF(AD9:AD23,"-")=COUNTA(AD9:AD23),"-",SUM(AD9:AD23))</f>
        <v>9730197144</v>
      </c>
      <c r="AE8" s="6" t="s">
        <v>11</v>
      </c>
      <c r="AX8" s="218"/>
      <c r="AY8" s="218"/>
    </row>
    <row r="9" spans="1:51" ht="14.65" customHeight="1" x14ac:dyDescent="0.15">
      <c r="A9" s="4" t="s">
        <v>9</v>
      </c>
      <c r="B9" s="4" t="s">
        <v>105</v>
      </c>
      <c r="D9" s="21"/>
      <c r="E9" s="16"/>
      <c r="F9" s="16"/>
      <c r="G9" s="16"/>
      <c r="H9" s="16" t="s">
        <v>10</v>
      </c>
      <c r="I9" s="16"/>
      <c r="J9" s="16"/>
      <c r="K9" s="15"/>
      <c r="L9" s="15"/>
      <c r="M9" s="15"/>
      <c r="N9" s="15"/>
      <c r="O9" s="15"/>
      <c r="P9" s="22">
        <v>1267439</v>
      </c>
      <c r="Q9" s="23"/>
      <c r="R9" s="16"/>
      <c r="S9" s="16"/>
      <c r="T9" s="16" t="s">
        <v>106</v>
      </c>
      <c r="U9" s="16"/>
      <c r="V9" s="16"/>
      <c r="W9" s="16"/>
      <c r="X9" s="16"/>
      <c r="Y9" s="15"/>
      <c r="Z9" s="22">
        <v>886229</v>
      </c>
      <c r="AA9" s="24"/>
      <c r="AD9" s="6">
        <v>1267439136</v>
      </c>
      <c r="AE9" s="6">
        <v>886229000</v>
      </c>
      <c r="AX9" s="218"/>
      <c r="AY9" s="218"/>
    </row>
    <row r="10" spans="1:51" ht="14.65" customHeight="1" x14ac:dyDescent="0.15">
      <c r="A10" s="4" t="s">
        <v>12</v>
      </c>
      <c r="B10" s="4" t="s">
        <v>107</v>
      </c>
      <c r="D10" s="21"/>
      <c r="E10" s="16"/>
      <c r="F10" s="16"/>
      <c r="G10" s="16"/>
      <c r="H10" s="16" t="s">
        <v>13</v>
      </c>
      <c r="I10" s="16"/>
      <c r="J10" s="16"/>
      <c r="K10" s="15"/>
      <c r="L10" s="15"/>
      <c r="M10" s="15"/>
      <c r="N10" s="15"/>
      <c r="O10" s="15"/>
      <c r="P10" s="22">
        <v>44709</v>
      </c>
      <c r="Q10" s="23"/>
      <c r="R10" s="16"/>
      <c r="S10" s="16"/>
      <c r="T10" s="16" t="s">
        <v>108</v>
      </c>
      <c r="U10" s="16"/>
      <c r="V10" s="16"/>
      <c r="W10" s="16"/>
      <c r="X10" s="16"/>
      <c r="Y10" s="15"/>
      <c r="Z10" s="22" t="s">
        <v>335</v>
      </c>
      <c r="AA10" s="24"/>
      <c r="AD10" s="6">
        <v>44708800</v>
      </c>
      <c r="AE10" s="6" t="s">
        <v>11</v>
      </c>
      <c r="AX10" s="218"/>
      <c r="AY10" s="218"/>
    </row>
    <row r="11" spans="1:51" ht="14.65" customHeight="1" x14ac:dyDescent="0.15">
      <c r="A11" s="4" t="s">
        <v>14</v>
      </c>
      <c r="B11" s="4" t="s">
        <v>109</v>
      </c>
      <c r="D11" s="21"/>
      <c r="E11" s="16"/>
      <c r="F11" s="16"/>
      <c r="G11" s="16"/>
      <c r="H11" s="16" t="s">
        <v>15</v>
      </c>
      <c r="I11" s="16"/>
      <c r="J11" s="16"/>
      <c r="K11" s="15"/>
      <c r="L11" s="15"/>
      <c r="M11" s="15"/>
      <c r="N11" s="15"/>
      <c r="O11" s="15"/>
      <c r="P11" s="22">
        <v>15638627</v>
      </c>
      <c r="Q11" s="23"/>
      <c r="R11" s="16"/>
      <c r="S11" s="16"/>
      <c r="T11" s="16" t="s">
        <v>35</v>
      </c>
      <c r="U11" s="16"/>
      <c r="V11" s="16"/>
      <c r="W11" s="16"/>
      <c r="X11" s="16"/>
      <c r="Y11" s="15"/>
      <c r="Z11" s="22" t="s">
        <v>334</v>
      </c>
      <c r="AA11" s="24"/>
      <c r="AD11" s="6">
        <v>15638627394</v>
      </c>
      <c r="AE11" s="6" t="s">
        <v>11</v>
      </c>
      <c r="AX11" s="218"/>
      <c r="AY11" s="218"/>
    </row>
    <row r="12" spans="1:51" ht="14.65" customHeight="1" x14ac:dyDescent="0.15">
      <c r="A12" s="4" t="s">
        <v>16</v>
      </c>
      <c r="B12" s="4" t="s">
        <v>110</v>
      </c>
      <c r="D12" s="21"/>
      <c r="E12" s="16"/>
      <c r="F12" s="16"/>
      <c r="G12" s="16"/>
      <c r="H12" s="16" t="s">
        <v>17</v>
      </c>
      <c r="I12" s="16"/>
      <c r="J12" s="16"/>
      <c r="K12" s="15"/>
      <c r="L12" s="15"/>
      <c r="M12" s="15"/>
      <c r="N12" s="15"/>
      <c r="O12" s="15"/>
      <c r="P12" s="22">
        <v>-8459698</v>
      </c>
      <c r="Q12" s="23"/>
      <c r="R12" s="16"/>
      <c r="S12" s="16" t="s">
        <v>111</v>
      </c>
      <c r="T12" s="16"/>
      <c r="U12" s="16"/>
      <c r="V12" s="16"/>
      <c r="W12" s="16"/>
      <c r="X12" s="16"/>
      <c r="Y12" s="15"/>
      <c r="Z12" s="22">
        <v>910445</v>
      </c>
      <c r="AA12" s="24"/>
      <c r="AD12" s="6">
        <v>-8459697986</v>
      </c>
      <c r="AE12" s="6">
        <f>IF(COUNTIF(AE13:AE20,"-")=COUNTA(AE13:AE20),"-",SUM(AE13:AE20))</f>
        <v>910445456</v>
      </c>
      <c r="AX12" s="218"/>
      <c r="AY12" s="218"/>
    </row>
    <row r="13" spans="1:51" ht="14.65" customHeight="1" x14ac:dyDescent="0.15">
      <c r="A13" s="4" t="s">
        <v>18</v>
      </c>
      <c r="B13" s="4" t="s">
        <v>112</v>
      </c>
      <c r="D13" s="21"/>
      <c r="E13" s="16"/>
      <c r="F13" s="16"/>
      <c r="G13" s="16"/>
      <c r="H13" s="16" t="s">
        <v>19</v>
      </c>
      <c r="I13" s="16"/>
      <c r="J13" s="16"/>
      <c r="K13" s="15"/>
      <c r="L13" s="15"/>
      <c r="M13" s="15"/>
      <c r="N13" s="15"/>
      <c r="O13" s="15"/>
      <c r="P13" s="22">
        <v>2591153</v>
      </c>
      <c r="Q13" s="23"/>
      <c r="R13" s="16"/>
      <c r="S13" s="16"/>
      <c r="T13" s="16" t="s">
        <v>320</v>
      </c>
      <c r="U13" s="16"/>
      <c r="V13" s="16"/>
      <c r="W13" s="16"/>
      <c r="X13" s="16"/>
      <c r="Y13" s="15"/>
      <c r="Z13" s="22">
        <v>812756</v>
      </c>
      <c r="AA13" s="24"/>
      <c r="AD13" s="6">
        <v>2591153355</v>
      </c>
      <c r="AE13" s="6">
        <v>812756488</v>
      </c>
      <c r="AX13" s="218"/>
      <c r="AY13" s="218"/>
    </row>
    <row r="14" spans="1:51" ht="14.65" customHeight="1" x14ac:dyDescent="0.15">
      <c r="A14" s="4" t="s">
        <v>20</v>
      </c>
      <c r="B14" s="4" t="s">
        <v>113</v>
      </c>
      <c r="D14" s="21"/>
      <c r="E14" s="16"/>
      <c r="F14" s="16"/>
      <c r="G14" s="16"/>
      <c r="H14" s="16" t="s">
        <v>21</v>
      </c>
      <c r="I14" s="16"/>
      <c r="J14" s="16"/>
      <c r="K14" s="15"/>
      <c r="L14" s="15"/>
      <c r="M14" s="15"/>
      <c r="N14" s="15"/>
      <c r="O14" s="15"/>
      <c r="P14" s="22">
        <v>-1631313</v>
      </c>
      <c r="Q14" s="23"/>
      <c r="R14" s="16"/>
      <c r="S14" s="16"/>
      <c r="T14" s="16" t="s">
        <v>114</v>
      </c>
      <c r="U14" s="16"/>
      <c r="V14" s="16"/>
      <c r="W14" s="16"/>
      <c r="X14" s="16"/>
      <c r="Y14" s="15"/>
      <c r="Z14" s="22">
        <v>0</v>
      </c>
      <c r="AA14" s="24"/>
      <c r="AD14" s="6">
        <v>-1631313315</v>
      </c>
      <c r="AE14" s="6">
        <v>0</v>
      </c>
      <c r="AX14" s="218"/>
      <c r="AY14" s="218"/>
    </row>
    <row r="15" spans="1:51" ht="14.65" customHeight="1" x14ac:dyDescent="0.15">
      <c r="A15" s="4" t="s">
        <v>22</v>
      </c>
      <c r="B15" s="4" t="s">
        <v>115</v>
      </c>
      <c r="D15" s="21"/>
      <c r="E15" s="16"/>
      <c r="F15" s="16"/>
      <c r="G15" s="16"/>
      <c r="H15" s="16" t="s">
        <v>23</v>
      </c>
      <c r="I15" s="25"/>
      <c r="J15" s="25"/>
      <c r="K15" s="26"/>
      <c r="L15" s="26"/>
      <c r="M15" s="26"/>
      <c r="N15" s="26"/>
      <c r="O15" s="26"/>
      <c r="P15" s="22" t="s">
        <v>335</v>
      </c>
      <c r="Q15" s="23"/>
      <c r="R15" s="16"/>
      <c r="S15" s="16"/>
      <c r="T15" s="16" t="s">
        <v>116</v>
      </c>
      <c r="U15" s="16"/>
      <c r="V15" s="16"/>
      <c r="W15" s="16"/>
      <c r="X15" s="16"/>
      <c r="Y15" s="15"/>
      <c r="Z15" s="22" t="s">
        <v>335</v>
      </c>
      <c r="AA15" s="24"/>
      <c r="AD15" s="6" t="s">
        <v>11</v>
      </c>
      <c r="AE15" s="6" t="s">
        <v>11</v>
      </c>
      <c r="AX15" s="218"/>
      <c r="AY15" s="218"/>
    </row>
    <row r="16" spans="1:51" ht="14.65" customHeight="1" x14ac:dyDescent="0.15">
      <c r="A16" s="4" t="s">
        <v>24</v>
      </c>
      <c r="B16" s="4" t="s">
        <v>117</v>
      </c>
      <c r="D16" s="21"/>
      <c r="E16" s="16"/>
      <c r="F16" s="16"/>
      <c r="G16" s="16"/>
      <c r="H16" s="16" t="s">
        <v>25</v>
      </c>
      <c r="I16" s="25"/>
      <c r="J16" s="25"/>
      <c r="K16" s="26"/>
      <c r="L16" s="26"/>
      <c r="M16" s="26"/>
      <c r="N16" s="26"/>
      <c r="O16" s="26"/>
      <c r="P16" s="22" t="s">
        <v>335</v>
      </c>
      <c r="Q16" s="23"/>
      <c r="R16" s="15"/>
      <c r="S16" s="16"/>
      <c r="T16" s="16" t="s">
        <v>118</v>
      </c>
      <c r="U16" s="16"/>
      <c r="V16" s="16"/>
      <c r="W16" s="16"/>
      <c r="X16" s="16"/>
      <c r="Y16" s="15"/>
      <c r="Z16" s="22" t="s">
        <v>335</v>
      </c>
      <c r="AA16" s="24"/>
      <c r="AD16" s="6" t="s">
        <v>11</v>
      </c>
      <c r="AE16" s="6" t="s">
        <v>11</v>
      </c>
      <c r="AX16" s="218"/>
      <c r="AY16" s="218"/>
    </row>
    <row r="17" spans="1:51" ht="14.65" customHeight="1" x14ac:dyDescent="0.15">
      <c r="A17" s="4" t="s">
        <v>26</v>
      </c>
      <c r="B17" s="4" t="s">
        <v>119</v>
      </c>
      <c r="D17" s="21"/>
      <c r="E17" s="16"/>
      <c r="F17" s="16"/>
      <c r="G17" s="16"/>
      <c r="H17" s="16" t="s">
        <v>27</v>
      </c>
      <c r="I17" s="25"/>
      <c r="J17" s="25"/>
      <c r="K17" s="26"/>
      <c r="L17" s="26"/>
      <c r="M17" s="26"/>
      <c r="N17" s="26"/>
      <c r="O17" s="26"/>
      <c r="P17" s="22" t="s">
        <v>334</v>
      </c>
      <c r="Q17" s="23"/>
      <c r="R17" s="15"/>
      <c r="S17" s="16"/>
      <c r="T17" s="16" t="s">
        <v>120</v>
      </c>
      <c r="U17" s="16"/>
      <c r="V17" s="16"/>
      <c r="W17" s="16"/>
      <c r="X17" s="16"/>
      <c r="Y17" s="15"/>
      <c r="Z17" s="22" t="s">
        <v>334</v>
      </c>
      <c r="AA17" s="24"/>
      <c r="AD17" s="6" t="s">
        <v>11</v>
      </c>
      <c r="AE17" s="6" t="s">
        <v>11</v>
      </c>
      <c r="AX17" s="218"/>
      <c r="AY17" s="218"/>
    </row>
    <row r="18" spans="1:51" ht="14.65" customHeight="1" x14ac:dyDescent="0.15">
      <c r="A18" s="4" t="s">
        <v>28</v>
      </c>
      <c r="B18" s="4" t="s">
        <v>121</v>
      </c>
      <c r="D18" s="21"/>
      <c r="E18" s="16"/>
      <c r="F18" s="16"/>
      <c r="G18" s="16"/>
      <c r="H18" s="16" t="s">
        <v>29</v>
      </c>
      <c r="I18" s="25"/>
      <c r="J18" s="25"/>
      <c r="K18" s="26"/>
      <c r="L18" s="26"/>
      <c r="M18" s="26"/>
      <c r="N18" s="26"/>
      <c r="O18" s="26"/>
      <c r="P18" s="22" t="s">
        <v>336</v>
      </c>
      <c r="Q18" s="23"/>
      <c r="R18" s="16"/>
      <c r="S18" s="16"/>
      <c r="T18" s="16" t="s">
        <v>122</v>
      </c>
      <c r="U18" s="16"/>
      <c r="V18" s="16"/>
      <c r="W18" s="16"/>
      <c r="X18" s="16"/>
      <c r="Y18" s="15"/>
      <c r="Z18" s="22">
        <v>63272</v>
      </c>
      <c r="AA18" s="24"/>
      <c r="AD18" s="6" t="s">
        <v>11</v>
      </c>
      <c r="AE18" s="6">
        <v>63271623</v>
      </c>
      <c r="AX18" s="218"/>
      <c r="AY18" s="218"/>
    </row>
    <row r="19" spans="1:51" ht="14.65" customHeight="1" x14ac:dyDescent="0.15">
      <c r="A19" s="4" t="s">
        <v>30</v>
      </c>
      <c r="B19" s="4" t="s">
        <v>123</v>
      </c>
      <c r="D19" s="21"/>
      <c r="E19" s="16"/>
      <c r="F19" s="16"/>
      <c r="G19" s="16"/>
      <c r="H19" s="16" t="s">
        <v>31</v>
      </c>
      <c r="I19" s="25"/>
      <c r="J19" s="25"/>
      <c r="K19" s="26"/>
      <c r="L19" s="26"/>
      <c r="M19" s="26"/>
      <c r="N19" s="26"/>
      <c r="O19" s="26"/>
      <c r="P19" s="22" t="s">
        <v>334</v>
      </c>
      <c r="Q19" s="23"/>
      <c r="R19" s="16"/>
      <c r="S19" s="16"/>
      <c r="T19" s="16" t="s">
        <v>124</v>
      </c>
      <c r="U19" s="16"/>
      <c r="V19" s="16"/>
      <c r="W19" s="16"/>
      <c r="X19" s="16"/>
      <c r="Y19" s="15"/>
      <c r="Z19" s="22">
        <v>34417</v>
      </c>
      <c r="AA19" s="24"/>
      <c r="AD19" s="6" t="s">
        <v>11</v>
      </c>
      <c r="AE19" s="6">
        <v>34417345</v>
      </c>
      <c r="AX19" s="218"/>
      <c r="AY19" s="218"/>
    </row>
    <row r="20" spans="1:51" ht="14.65" customHeight="1" x14ac:dyDescent="0.15">
      <c r="A20" s="4" t="s">
        <v>32</v>
      </c>
      <c r="B20" s="4" t="s">
        <v>125</v>
      </c>
      <c r="D20" s="21"/>
      <c r="E20" s="16"/>
      <c r="F20" s="16"/>
      <c r="G20" s="16"/>
      <c r="H20" s="16" t="s">
        <v>33</v>
      </c>
      <c r="I20" s="25"/>
      <c r="J20" s="25"/>
      <c r="K20" s="26"/>
      <c r="L20" s="26"/>
      <c r="M20" s="26"/>
      <c r="N20" s="26"/>
      <c r="O20" s="26"/>
      <c r="P20" s="22" t="s">
        <v>336</v>
      </c>
      <c r="Q20" s="23"/>
      <c r="R20" s="16"/>
      <c r="S20" s="16"/>
      <c r="T20" s="16" t="s">
        <v>35</v>
      </c>
      <c r="U20" s="16"/>
      <c r="V20" s="16"/>
      <c r="W20" s="16"/>
      <c r="X20" s="16"/>
      <c r="Y20" s="15"/>
      <c r="Z20" s="22" t="s">
        <v>335</v>
      </c>
      <c r="AA20" s="24"/>
      <c r="AD20" s="6" t="s">
        <v>11</v>
      </c>
      <c r="AE20" s="6" t="s">
        <v>11</v>
      </c>
      <c r="AX20" s="218"/>
      <c r="AY20" s="218"/>
    </row>
    <row r="21" spans="1:51" ht="14.65" customHeight="1" x14ac:dyDescent="0.15">
      <c r="A21" s="4" t="s">
        <v>34</v>
      </c>
      <c r="B21" s="4" t="s">
        <v>98</v>
      </c>
      <c r="D21" s="21"/>
      <c r="E21" s="16"/>
      <c r="F21" s="16"/>
      <c r="G21" s="16"/>
      <c r="H21" s="16" t="s">
        <v>35</v>
      </c>
      <c r="I21" s="16"/>
      <c r="J21" s="16"/>
      <c r="K21" s="15"/>
      <c r="L21" s="15"/>
      <c r="M21" s="15"/>
      <c r="N21" s="15"/>
      <c r="O21" s="15"/>
      <c r="P21" s="22" t="s">
        <v>335</v>
      </c>
      <c r="Q21" s="23"/>
      <c r="R21" s="219" t="s">
        <v>99</v>
      </c>
      <c r="S21" s="220"/>
      <c r="T21" s="220"/>
      <c r="U21" s="220"/>
      <c r="V21" s="220"/>
      <c r="W21" s="220"/>
      <c r="X21" s="220"/>
      <c r="Y21" s="220"/>
      <c r="Z21" s="27">
        <v>8481521</v>
      </c>
      <c r="AA21" s="28"/>
      <c r="AD21" s="6" t="s">
        <v>11</v>
      </c>
      <c r="AE21" s="6">
        <f>IF(AND(AE6="-",AE12="-"),"-",SUM(AE6,AE12))</f>
        <v>8481521169</v>
      </c>
      <c r="AX21" s="218"/>
      <c r="AY21" s="218"/>
    </row>
    <row r="22" spans="1:51" ht="14.65" customHeight="1" x14ac:dyDescent="0.15">
      <c r="A22" s="4" t="s">
        <v>36</v>
      </c>
      <c r="D22" s="21"/>
      <c r="E22" s="16"/>
      <c r="F22" s="16"/>
      <c r="G22" s="16"/>
      <c r="H22" s="16" t="s">
        <v>37</v>
      </c>
      <c r="I22" s="16"/>
      <c r="J22" s="16"/>
      <c r="K22" s="15"/>
      <c r="L22" s="15"/>
      <c r="M22" s="15"/>
      <c r="N22" s="15"/>
      <c r="O22" s="15"/>
      <c r="P22" s="22" t="s">
        <v>334</v>
      </c>
      <c r="Q22" s="23"/>
      <c r="R22" s="16" t="s">
        <v>321</v>
      </c>
      <c r="S22" s="29"/>
      <c r="T22" s="29"/>
      <c r="U22" s="29"/>
      <c r="V22" s="29"/>
      <c r="W22" s="29"/>
      <c r="X22" s="29"/>
      <c r="Y22" s="29"/>
      <c r="Z22" s="30"/>
      <c r="AA22" s="31"/>
      <c r="AD22" s="6" t="s">
        <v>11</v>
      </c>
      <c r="AX22" s="218"/>
      <c r="AY22" s="218"/>
    </row>
    <row r="23" spans="1:51" ht="14.65" customHeight="1" x14ac:dyDescent="0.15">
      <c r="A23" s="4" t="s">
        <v>38</v>
      </c>
      <c r="B23" s="4" t="s">
        <v>128</v>
      </c>
      <c r="D23" s="21"/>
      <c r="E23" s="16"/>
      <c r="F23" s="16"/>
      <c r="G23" s="16"/>
      <c r="H23" s="16" t="s">
        <v>39</v>
      </c>
      <c r="I23" s="16"/>
      <c r="J23" s="16"/>
      <c r="K23" s="15"/>
      <c r="L23" s="15"/>
      <c r="M23" s="15"/>
      <c r="N23" s="15"/>
      <c r="O23" s="15"/>
      <c r="P23" s="22">
        <v>279280</v>
      </c>
      <c r="Q23" s="23"/>
      <c r="R23" s="16"/>
      <c r="S23" s="16" t="s">
        <v>129</v>
      </c>
      <c r="T23" s="16"/>
      <c r="U23" s="16"/>
      <c r="V23" s="16"/>
      <c r="W23" s="16"/>
      <c r="X23" s="16"/>
      <c r="Y23" s="15"/>
      <c r="Z23" s="22">
        <v>26852448</v>
      </c>
      <c r="AA23" s="24"/>
      <c r="AD23" s="6">
        <v>279279760</v>
      </c>
      <c r="AE23" s="6">
        <v>26852447571</v>
      </c>
      <c r="AX23" s="218"/>
      <c r="AY23" s="218"/>
    </row>
    <row r="24" spans="1:51" ht="14.65" customHeight="1" x14ac:dyDescent="0.15">
      <c r="A24" s="4" t="s">
        <v>40</v>
      </c>
      <c r="B24" s="4" t="s">
        <v>130</v>
      </c>
      <c r="D24" s="21"/>
      <c r="E24" s="16"/>
      <c r="F24" s="16"/>
      <c r="G24" s="16" t="s">
        <v>41</v>
      </c>
      <c r="H24" s="16"/>
      <c r="I24" s="16"/>
      <c r="J24" s="16"/>
      <c r="K24" s="15"/>
      <c r="L24" s="15"/>
      <c r="M24" s="15"/>
      <c r="N24" s="15"/>
      <c r="O24" s="15"/>
      <c r="P24" s="22">
        <v>15826938</v>
      </c>
      <c r="Q24" s="23" t="s">
        <v>345</v>
      </c>
      <c r="R24" s="16"/>
      <c r="S24" s="15" t="s">
        <v>131</v>
      </c>
      <c r="T24" s="16"/>
      <c r="U24" s="16"/>
      <c r="V24" s="16"/>
      <c r="W24" s="16"/>
      <c r="X24" s="16"/>
      <c r="Y24" s="15"/>
      <c r="Z24" s="22">
        <v>-8188488</v>
      </c>
      <c r="AA24" s="24"/>
      <c r="AD24" s="6">
        <f>IF(COUNTIF(AD25:AD32,"-")=COUNTA(AD25:AD32),"-",SUM(AD25:AD32))</f>
        <v>15826938469</v>
      </c>
      <c r="AE24" s="6">
        <v>-8188487924</v>
      </c>
      <c r="AX24" s="218"/>
      <c r="AY24" s="218"/>
    </row>
    <row r="25" spans="1:51" ht="14.65" customHeight="1" x14ac:dyDescent="0.15">
      <c r="A25" s="4" t="s">
        <v>42</v>
      </c>
      <c r="D25" s="21"/>
      <c r="E25" s="16"/>
      <c r="F25" s="16"/>
      <c r="G25" s="16"/>
      <c r="H25" s="16" t="s">
        <v>10</v>
      </c>
      <c r="I25" s="16"/>
      <c r="J25" s="16"/>
      <c r="K25" s="15"/>
      <c r="L25" s="15"/>
      <c r="M25" s="15"/>
      <c r="N25" s="15"/>
      <c r="O25" s="15"/>
      <c r="P25" s="22">
        <v>2449150</v>
      </c>
      <c r="Q25" s="23"/>
      <c r="R25" s="21"/>
      <c r="S25" s="16"/>
      <c r="T25" s="16"/>
      <c r="U25" s="16"/>
      <c r="V25" s="16"/>
      <c r="W25" s="16"/>
      <c r="X25" s="16"/>
      <c r="Y25" s="15"/>
      <c r="Z25" s="22"/>
      <c r="AA25" s="32"/>
      <c r="AD25" s="6">
        <v>2449150134</v>
      </c>
      <c r="AX25" s="218"/>
      <c r="AY25" s="218"/>
    </row>
    <row r="26" spans="1:51" ht="14.65" customHeight="1" x14ac:dyDescent="0.15">
      <c r="A26" s="4" t="s">
        <v>43</v>
      </c>
      <c r="D26" s="21"/>
      <c r="E26" s="16"/>
      <c r="F26" s="16"/>
      <c r="G26" s="16"/>
      <c r="H26" s="16" t="s">
        <v>15</v>
      </c>
      <c r="I26" s="16"/>
      <c r="J26" s="16"/>
      <c r="K26" s="15"/>
      <c r="L26" s="15"/>
      <c r="M26" s="15"/>
      <c r="N26" s="15"/>
      <c r="O26" s="15"/>
      <c r="P26" s="22">
        <v>905503</v>
      </c>
      <c r="Q26" s="23"/>
      <c r="R26" s="221"/>
      <c r="S26" s="222"/>
      <c r="T26" s="222"/>
      <c r="U26" s="222"/>
      <c r="V26" s="222"/>
      <c r="W26" s="222"/>
      <c r="X26" s="222"/>
      <c r="Y26" s="222"/>
      <c r="Z26" s="22"/>
      <c r="AA26" s="24"/>
      <c r="AD26" s="6">
        <v>905502560</v>
      </c>
      <c r="AX26" s="218"/>
      <c r="AY26" s="218"/>
    </row>
    <row r="27" spans="1:51" ht="14.65" customHeight="1" x14ac:dyDescent="0.15">
      <c r="A27" s="4" t="s">
        <v>44</v>
      </c>
      <c r="D27" s="21"/>
      <c r="E27" s="16"/>
      <c r="F27" s="16"/>
      <c r="G27" s="16"/>
      <c r="H27" s="16" t="s">
        <v>17</v>
      </c>
      <c r="I27" s="16"/>
      <c r="J27" s="16"/>
      <c r="K27" s="15"/>
      <c r="L27" s="15"/>
      <c r="M27" s="15"/>
      <c r="N27" s="15"/>
      <c r="O27" s="15"/>
      <c r="P27" s="22">
        <v>-578795</v>
      </c>
      <c r="Q27" s="23"/>
      <c r="R27" s="16"/>
      <c r="S27" s="29"/>
      <c r="T27" s="29"/>
      <c r="U27" s="29"/>
      <c r="V27" s="29"/>
      <c r="W27" s="29"/>
      <c r="X27" s="29"/>
      <c r="Y27" s="29"/>
      <c r="Z27" s="30"/>
      <c r="AA27" s="33"/>
      <c r="AD27" s="6">
        <v>-578794717</v>
      </c>
      <c r="AX27" s="218"/>
      <c r="AY27" s="218"/>
    </row>
    <row r="28" spans="1:51" ht="14.65" customHeight="1" x14ac:dyDescent="0.15">
      <c r="A28" s="4" t="s">
        <v>45</v>
      </c>
      <c r="D28" s="21"/>
      <c r="E28" s="16"/>
      <c r="F28" s="16"/>
      <c r="G28" s="16"/>
      <c r="H28" s="16" t="s">
        <v>19</v>
      </c>
      <c r="I28" s="16"/>
      <c r="J28" s="16"/>
      <c r="K28" s="15"/>
      <c r="L28" s="15"/>
      <c r="M28" s="15"/>
      <c r="N28" s="15"/>
      <c r="O28" s="15"/>
      <c r="P28" s="22">
        <v>36389212</v>
      </c>
      <c r="Q28" s="23"/>
      <c r="R28" s="16"/>
      <c r="S28" s="16"/>
      <c r="T28" s="16"/>
      <c r="U28" s="16"/>
      <c r="V28" s="16"/>
      <c r="W28" s="16"/>
      <c r="X28" s="16"/>
      <c r="Y28" s="15"/>
      <c r="Z28" s="22"/>
      <c r="AA28" s="32"/>
      <c r="AD28" s="6">
        <v>36389211764</v>
      </c>
      <c r="AX28" s="218"/>
      <c r="AY28" s="218"/>
    </row>
    <row r="29" spans="1:51" ht="14.65" customHeight="1" x14ac:dyDescent="0.15">
      <c r="A29" s="4" t="s">
        <v>46</v>
      </c>
      <c r="D29" s="21"/>
      <c r="E29" s="16"/>
      <c r="F29" s="16"/>
      <c r="G29" s="16"/>
      <c r="H29" s="16" t="s">
        <v>21</v>
      </c>
      <c r="I29" s="16"/>
      <c r="J29" s="16"/>
      <c r="K29" s="15"/>
      <c r="L29" s="15"/>
      <c r="M29" s="15"/>
      <c r="N29" s="15"/>
      <c r="O29" s="15"/>
      <c r="P29" s="22">
        <v>-23358582</v>
      </c>
      <c r="Q29" s="23"/>
      <c r="R29" s="14"/>
      <c r="S29" s="15"/>
      <c r="T29" s="15"/>
      <c r="U29" s="15"/>
      <c r="V29" s="15"/>
      <c r="W29" s="15"/>
      <c r="X29" s="15"/>
      <c r="Y29" s="34"/>
      <c r="Z29" s="22"/>
      <c r="AA29" s="32"/>
      <c r="AD29" s="6">
        <v>-23358581772</v>
      </c>
      <c r="AX29" s="218"/>
      <c r="AY29" s="218"/>
    </row>
    <row r="30" spans="1:51" ht="14.65" customHeight="1" x14ac:dyDescent="0.15">
      <c r="A30" s="4" t="s">
        <v>47</v>
      </c>
      <c r="D30" s="21"/>
      <c r="E30" s="16"/>
      <c r="F30" s="16"/>
      <c r="G30" s="16"/>
      <c r="H30" s="16" t="s">
        <v>35</v>
      </c>
      <c r="I30" s="16"/>
      <c r="J30" s="16"/>
      <c r="K30" s="15"/>
      <c r="L30" s="15"/>
      <c r="M30" s="15"/>
      <c r="N30" s="15"/>
      <c r="O30" s="15"/>
      <c r="P30" s="22" t="s">
        <v>334</v>
      </c>
      <c r="Q30" s="23"/>
      <c r="R30" s="15"/>
      <c r="S30" s="15"/>
      <c r="T30" s="15"/>
      <c r="U30" s="15"/>
      <c r="V30" s="15"/>
      <c r="W30" s="15"/>
      <c r="X30" s="15"/>
      <c r="Y30" s="15"/>
      <c r="Z30" s="22"/>
      <c r="AA30" s="32"/>
      <c r="AD30" s="6" t="s">
        <v>11</v>
      </c>
      <c r="AX30" s="218"/>
      <c r="AY30" s="218"/>
    </row>
    <row r="31" spans="1:51" ht="14.65" customHeight="1" x14ac:dyDescent="0.15">
      <c r="A31" s="4" t="s">
        <v>48</v>
      </c>
      <c r="D31" s="21"/>
      <c r="E31" s="16"/>
      <c r="F31" s="16"/>
      <c r="G31" s="16"/>
      <c r="H31" s="16" t="s">
        <v>37</v>
      </c>
      <c r="I31" s="16"/>
      <c r="J31" s="16"/>
      <c r="K31" s="15"/>
      <c r="L31" s="15"/>
      <c r="M31" s="15"/>
      <c r="N31" s="15"/>
      <c r="O31" s="15"/>
      <c r="P31" s="22" t="s">
        <v>335</v>
      </c>
      <c r="Q31" s="23"/>
      <c r="R31" s="35"/>
      <c r="S31" s="35"/>
      <c r="T31" s="35"/>
      <c r="U31" s="35"/>
      <c r="V31" s="35"/>
      <c r="W31" s="35"/>
      <c r="X31" s="35"/>
      <c r="Y31" s="35"/>
      <c r="Z31" s="18"/>
      <c r="AA31" s="36"/>
      <c r="AD31" s="6" t="s">
        <v>11</v>
      </c>
      <c r="AX31" s="218"/>
      <c r="AY31" s="218"/>
    </row>
    <row r="32" spans="1:51" ht="14.65" customHeight="1" x14ac:dyDescent="0.15">
      <c r="A32" s="4" t="s">
        <v>49</v>
      </c>
      <c r="D32" s="21"/>
      <c r="E32" s="16"/>
      <c r="F32" s="16"/>
      <c r="G32" s="16"/>
      <c r="H32" s="16" t="s">
        <v>39</v>
      </c>
      <c r="I32" s="16"/>
      <c r="J32" s="16"/>
      <c r="K32" s="15"/>
      <c r="L32" s="15"/>
      <c r="M32" s="15"/>
      <c r="N32" s="15"/>
      <c r="O32" s="15"/>
      <c r="P32" s="22">
        <v>20451</v>
      </c>
      <c r="Q32" s="23"/>
      <c r="R32" s="35"/>
      <c r="S32" s="35"/>
      <c r="T32" s="35"/>
      <c r="U32" s="35"/>
      <c r="V32" s="35"/>
      <c r="W32" s="35"/>
      <c r="X32" s="35"/>
      <c r="Y32" s="35"/>
      <c r="Z32" s="18"/>
      <c r="AA32" s="36"/>
      <c r="AD32" s="6">
        <v>20450500</v>
      </c>
      <c r="AX32" s="218"/>
      <c r="AY32" s="218"/>
    </row>
    <row r="33" spans="1:51" ht="14.65" customHeight="1" x14ac:dyDescent="0.15">
      <c r="A33" s="4" t="s">
        <v>50</v>
      </c>
      <c r="D33" s="21"/>
      <c r="E33" s="16"/>
      <c r="F33" s="16"/>
      <c r="G33" s="16" t="s">
        <v>51</v>
      </c>
      <c r="H33" s="25"/>
      <c r="I33" s="25"/>
      <c r="J33" s="25"/>
      <c r="K33" s="26"/>
      <c r="L33" s="26"/>
      <c r="M33" s="26"/>
      <c r="N33" s="26"/>
      <c r="O33" s="26"/>
      <c r="P33" s="22">
        <v>1613598</v>
      </c>
      <c r="Q33" s="23"/>
      <c r="R33" s="35"/>
      <c r="S33" s="35"/>
      <c r="T33" s="35"/>
      <c r="U33" s="35"/>
      <c r="V33" s="35"/>
      <c r="W33" s="35"/>
      <c r="X33" s="35"/>
      <c r="Y33" s="35"/>
      <c r="Z33" s="18"/>
      <c r="AA33" s="36"/>
      <c r="AD33" s="6">
        <v>1613598459</v>
      </c>
      <c r="AX33" s="218"/>
      <c r="AY33" s="218"/>
    </row>
    <row r="34" spans="1:51" ht="14.65" customHeight="1" x14ac:dyDescent="0.15">
      <c r="A34" s="4" t="s">
        <v>52</v>
      </c>
      <c r="D34" s="21"/>
      <c r="E34" s="16"/>
      <c r="F34" s="16"/>
      <c r="G34" s="16" t="s">
        <v>53</v>
      </c>
      <c r="H34" s="25"/>
      <c r="I34" s="25"/>
      <c r="J34" s="25"/>
      <c r="K34" s="26"/>
      <c r="L34" s="26"/>
      <c r="M34" s="26"/>
      <c r="N34" s="26"/>
      <c r="O34" s="26"/>
      <c r="P34" s="22">
        <v>-1411856</v>
      </c>
      <c r="Q34" s="23"/>
      <c r="R34" s="35"/>
      <c r="S34" s="35"/>
      <c r="T34" s="35"/>
      <c r="U34" s="35"/>
      <c r="V34" s="35"/>
      <c r="W34" s="35"/>
      <c r="X34" s="35"/>
      <c r="Y34" s="35"/>
      <c r="Z34" s="18"/>
      <c r="AA34" s="36"/>
      <c r="AD34" s="6">
        <v>-1411855736</v>
      </c>
      <c r="AX34" s="218"/>
      <c r="AY34" s="218"/>
    </row>
    <row r="35" spans="1:51" ht="14.65" customHeight="1" x14ac:dyDescent="0.15">
      <c r="A35" s="4" t="s">
        <v>54</v>
      </c>
      <c r="D35" s="21"/>
      <c r="E35" s="16"/>
      <c r="F35" s="16" t="s">
        <v>55</v>
      </c>
      <c r="G35" s="16"/>
      <c r="H35" s="25"/>
      <c r="I35" s="25"/>
      <c r="J35" s="25"/>
      <c r="K35" s="26"/>
      <c r="L35" s="26"/>
      <c r="M35" s="26"/>
      <c r="N35" s="26"/>
      <c r="O35" s="26"/>
      <c r="P35" s="22">
        <v>20195</v>
      </c>
      <c r="Q35" s="23"/>
      <c r="R35" s="35"/>
      <c r="S35" s="35"/>
      <c r="T35" s="35"/>
      <c r="U35" s="35"/>
      <c r="V35" s="35"/>
      <c r="W35" s="35"/>
      <c r="X35" s="35"/>
      <c r="Y35" s="35"/>
      <c r="Z35" s="18"/>
      <c r="AA35" s="36"/>
      <c r="AD35" s="6">
        <f>IF(COUNTIF(AD36:AD37,"-")=COUNTA(AD36:AD37),"-",SUM(AD36:AD37))</f>
        <v>20195327</v>
      </c>
      <c r="AX35" s="218"/>
      <c r="AY35" s="218"/>
    </row>
    <row r="36" spans="1:51" ht="14.65" customHeight="1" x14ac:dyDescent="0.15">
      <c r="A36" s="4" t="s">
        <v>56</v>
      </c>
      <c r="D36" s="21"/>
      <c r="E36" s="16"/>
      <c r="F36" s="16"/>
      <c r="G36" s="16" t="s">
        <v>57</v>
      </c>
      <c r="H36" s="16"/>
      <c r="I36" s="16"/>
      <c r="J36" s="16"/>
      <c r="K36" s="15"/>
      <c r="L36" s="15"/>
      <c r="M36" s="15"/>
      <c r="N36" s="15"/>
      <c r="O36" s="15"/>
      <c r="P36" s="22">
        <v>20195</v>
      </c>
      <c r="Q36" s="23"/>
      <c r="R36" s="35"/>
      <c r="S36" s="35"/>
      <c r="T36" s="35"/>
      <c r="U36" s="35"/>
      <c r="V36" s="35"/>
      <c r="W36" s="35"/>
      <c r="X36" s="35"/>
      <c r="Y36" s="35"/>
      <c r="Z36" s="18"/>
      <c r="AA36" s="36"/>
      <c r="AD36" s="6">
        <v>20195317</v>
      </c>
      <c r="AX36" s="218"/>
      <c r="AY36" s="218"/>
    </row>
    <row r="37" spans="1:51" ht="14.65" customHeight="1" x14ac:dyDescent="0.15">
      <c r="A37" s="4" t="s">
        <v>58</v>
      </c>
      <c r="D37" s="21"/>
      <c r="E37" s="16"/>
      <c r="F37" s="16"/>
      <c r="G37" s="16" t="s">
        <v>35</v>
      </c>
      <c r="H37" s="16"/>
      <c r="I37" s="16"/>
      <c r="J37" s="16"/>
      <c r="K37" s="15"/>
      <c r="L37" s="15"/>
      <c r="M37" s="15"/>
      <c r="N37" s="15"/>
      <c r="O37" s="15"/>
      <c r="P37" s="22">
        <v>0</v>
      </c>
      <c r="Q37" s="23"/>
      <c r="R37" s="35"/>
      <c r="S37" s="35"/>
      <c r="T37" s="35"/>
      <c r="U37" s="35"/>
      <c r="V37" s="35"/>
      <c r="W37" s="35"/>
      <c r="X37" s="35"/>
      <c r="Y37" s="35"/>
      <c r="Z37" s="18"/>
      <c r="AA37" s="36"/>
      <c r="AD37" s="6">
        <v>10</v>
      </c>
      <c r="AX37" s="218"/>
      <c r="AY37" s="218"/>
    </row>
    <row r="38" spans="1:51" ht="14.65" customHeight="1" x14ac:dyDescent="0.15">
      <c r="A38" s="4" t="s">
        <v>59</v>
      </c>
      <c r="D38" s="21"/>
      <c r="E38" s="16"/>
      <c r="F38" s="16" t="s">
        <v>60</v>
      </c>
      <c r="G38" s="16"/>
      <c r="H38" s="16"/>
      <c r="I38" s="16"/>
      <c r="J38" s="16"/>
      <c r="K38" s="16"/>
      <c r="L38" s="15"/>
      <c r="M38" s="15"/>
      <c r="N38" s="15"/>
      <c r="O38" s="15"/>
      <c r="P38" s="22">
        <v>327944</v>
      </c>
      <c r="Q38" s="23"/>
      <c r="R38" s="35"/>
      <c r="S38" s="35"/>
      <c r="T38" s="35"/>
      <c r="U38" s="35"/>
      <c r="V38" s="35"/>
      <c r="W38" s="35"/>
      <c r="X38" s="35"/>
      <c r="Y38" s="35"/>
      <c r="Z38" s="18"/>
      <c r="AA38" s="36"/>
      <c r="AD38" s="6">
        <f>IF(COUNTIF(AD39:AD50,"-")=COUNTA(AD39:AD50),"-",SUM(AD39,AD43:AD46,AD49:AD50))</f>
        <v>327944402</v>
      </c>
      <c r="AX38" s="218"/>
      <c r="AY38" s="218"/>
    </row>
    <row r="39" spans="1:51" ht="14.65" customHeight="1" x14ac:dyDescent="0.15">
      <c r="A39" s="4" t="s">
        <v>61</v>
      </c>
      <c r="D39" s="21"/>
      <c r="E39" s="16"/>
      <c r="F39" s="16"/>
      <c r="G39" s="16" t="s">
        <v>62</v>
      </c>
      <c r="H39" s="16"/>
      <c r="I39" s="16"/>
      <c r="J39" s="16"/>
      <c r="K39" s="16"/>
      <c r="L39" s="15"/>
      <c r="M39" s="15"/>
      <c r="N39" s="15"/>
      <c r="O39" s="15"/>
      <c r="P39" s="22">
        <v>56671</v>
      </c>
      <c r="Q39" s="23"/>
      <c r="R39" s="35"/>
      <c r="S39" s="35"/>
      <c r="T39" s="35"/>
      <c r="U39" s="35"/>
      <c r="V39" s="35"/>
      <c r="W39" s="35"/>
      <c r="X39" s="35"/>
      <c r="Y39" s="35"/>
      <c r="Z39" s="18"/>
      <c r="AA39" s="36"/>
      <c r="AD39" s="6">
        <f>IF(COUNTIF(AD40:AD42,"-")=COUNTA(AD40:AD42),"-",SUM(AD40:AD42))</f>
        <v>56671061</v>
      </c>
      <c r="AX39" s="218"/>
      <c r="AY39" s="218"/>
    </row>
    <row r="40" spans="1:51" ht="14.65" customHeight="1" x14ac:dyDescent="0.15">
      <c r="A40" s="4" t="s">
        <v>63</v>
      </c>
      <c r="D40" s="21"/>
      <c r="E40" s="16"/>
      <c r="F40" s="16"/>
      <c r="G40" s="16"/>
      <c r="H40" s="16" t="s">
        <v>64</v>
      </c>
      <c r="I40" s="16"/>
      <c r="J40" s="16"/>
      <c r="K40" s="16"/>
      <c r="L40" s="15"/>
      <c r="M40" s="15"/>
      <c r="N40" s="15"/>
      <c r="O40" s="15"/>
      <c r="P40" s="22">
        <v>32739</v>
      </c>
      <c r="Q40" s="23"/>
      <c r="R40" s="35"/>
      <c r="S40" s="35"/>
      <c r="T40" s="35"/>
      <c r="U40" s="35"/>
      <c r="V40" s="35"/>
      <c r="W40" s="35"/>
      <c r="X40" s="35"/>
      <c r="Y40" s="35"/>
      <c r="Z40" s="18"/>
      <c r="AA40" s="36"/>
      <c r="AD40" s="6">
        <v>32739004</v>
      </c>
      <c r="AX40" s="218"/>
      <c r="AY40" s="218"/>
    </row>
    <row r="41" spans="1:51" ht="14.65" customHeight="1" x14ac:dyDescent="0.15">
      <c r="A41" s="4" t="s">
        <v>65</v>
      </c>
      <c r="D41" s="21"/>
      <c r="E41" s="16"/>
      <c r="F41" s="16"/>
      <c r="G41" s="16"/>
      <c r="H41" s="16" t="s">
        <v>66</v>
      </c>
      <c r="I41" s="16"/>
      <c r="J41" s="16"/>
      <c r="K41" s="16"/>
      <c r="L41" s="15"/>
      <c r="M41" s="15"/>
      <c r="N41" s="15"/>
      <c r="O41" s="15"/>
      <c r="P41" s="22">
        <v>23932</v>
      </c>
      <c r="Q41" s="23"/>
      <c r="R41" s="35"/>
      <c r="S41" s="35"/>
      <c r="T41" s="35"/>
      <c r="U41" s="35"/>
      <c r="V41" s="35"/>
      <c r="W41" s="35"/>
      <c r="X41" s="35"/>
      <c r="Y41" s="35"/>
      <c r="Z41" s="18"/>
      <c r="AA41" s="36"/>
      <c r="AD41" s="6">
        <v>23932057</v>
      </c>
      <c r="AX41" s="218"/>
      <c r="AY41" s="218"/>
    </row>
    <row r="42" spans="1:51" ht="14.65" customHeight="1" x14ac:dyDescent="0.15">
      <c r="A42" s="4" t="s">
        <v>67</v>
      </c>
      <c r="D42" s="21"/>
      <c r="E42" s="16"/>
      <c r="F42" s="16"/>
      <c r="G42" s="16"/>
      <c r="H42" s="16" t="s">
        <v>35</v>
      </c>
      <c r="I42" s="16"/>
      <c r="J42" s="16"/>
      <c r="K42" s="16"/>
      <c r="L42" s="15"/>
      <c r="M42" s="15"/>
      <c r="N42" s="15"/>
      <c r="O42" s="15"/>
      <c r="P42" s="22" t="s">
        <v>334</v>
      </c>
      <c r="Q42" s="23"/>
      <c r="R42" s="35"/>
      <c r="S42" s="35"/>
      <c r="T42" s="35"/>
      <c r="U42" s="35"/>
      <c r="V42" s="35"/>
      <c r="W42" s="35"/>
      <c r="X42" s="35"/>
      <c r="Y42" s="35"/>
      <c r="Z42" s="18"/>
      <c r="AA42" s="36"/>
      <c r="AD42" s="6" t="s">
        <v>11</v>
      </c>
      <c r="AX42" s="218"/>
      <c r="AY42" s="218"/>
    </row>
    <row r="43" spans="1:51" ht="14.65" customHeight="1" x14ac:dyDescent="0.15">
      <c r="A43" s="4" t="s">
        <v>68</v>
      </c>
      <c r="D43" s="21"/>
      <c r="E43" s="16"/>
      <c r="F43" s="16"/>
      <c r="G43" s="16" t="s">
        <v>69</v>
      </c>
      <c r="H43" s="16"/>
      <c r="I43" s="16"/>
      <c r="J43" s="16"/>
      <c r="K43" s="16"/>
      <c r="L43" s="15"/>
      <c r="M43" s="15"/>
      <c r="N43" s="15"/>
      <c r="O43" s="15"/>
      <c r="P43" s="22" t="s">
        <v>334</v>
      </c>
      <c r="Q43" s="23"/>
      <c r="R43" s="35"/>
      <c r="S43" s="35"/>
      <c r="T43" s="35"/>
      <c r="U43" s="35"/>
      <c r="V43" s="35"/>
      <c r="W43" s="35"/>
      <c r="X43" s="35"/>
      <c r="Y43" s="35"/>
      <c r="Z43" s="18"/>
      <c r="AA43" s="36"/>
      <c r="AD43" s="6" t="s">
        <v>11</v>
      </c>
      <c r="AX43" s="218"/>
      <c r="AY43" s="218"/>
    </row>
    <row r="44" spans="1:51" ht="14.65" customHeight="1" x14ac:dyDescent="0.15">
      <c r="A44" s="4" t="s">
        <v>70</v>
      </c>
      <c r="D44" s="21"/>
      <c r="E44" s="16"/>
      <c r="F44" s="16"/>
      <c r="G44" s="16" t="s">
        <v>71</v>
      </c>
      <c r="H44" s="16"/>
      <c r="I44" s="16"/>
      <c r="J44" s="16"/>
      <c r="K44" s="15"/>
      <c r="L44" s="15"/>
      <c r="M44" s="15"/>
      <c r="N44" s="15"/>
      <c r="O44" s="15"/>
      <c r="P44" s="22">
        <v>28968</v>
      </c>
      <c r="Q44" s="23"/>
      <c r="R44" s="35"/>
      <c r="S44" s="35"/>
      <c r="T44" s="35"/>
      <c r="U44" s="35"/>
      <c r="V44" s="35"/>
      <c r="W44" s="35"/>
      <c r="X44" s="35"/>
      <c r="Y44" s="35"/>
      <c r="Z44" s="18"/>
      <c r="AA44" s="36"/>
      <c r="AD44" s="6">
        <v>28968139</v>
      </c>
      <c r="AX44" s="218"/>
      <c r="AY44" s="218"/>
    </row>
    <row r="45" spans="1:51" ht="14.65" customHeight="1" x14ac:dyDescent="0.15">
      <c r="A45" s="4" t="s">
        <v>72</v>
      </c>
      <c r="D45" s="21"/>
      <c r="E45" s="16"/>
      <c r="F45" s="16"/>
      <c r="G45" s="16" t="s">
        <v>73</v>
      </c>
      <c r="H45" s="16"/>
      <c r="I45" s="16"/>
      <c r="J45" s="16"/>
      <c r="K45" s="15"/>
      <c r="L45" s="15"/>
      <c r="M45" s="15"/>
      <c r="N45" s="15"/>
      <c r="O45" s="15"/>
      <c r="P45" s="22">
        <v>12251</v>
      </c>
      <c r="Q45" s="23"/>
      <c r="R45" s="35"/>
      <c r="S45" s="35"/>
      <c r="T45" s="35"/>
      <c r="U45" s="35"/>
      <c r="V45" s="35"/>
      <c r="W45" s="35"/>
      <c r="X45" s="35"/>
      <c r="Y45" s="35"/>
      <c r="Z45" s="18"/>
      <c r="AA45" s="36"/>
      <c r="AD45" s="6">
        <v>12251400</v>
      </c>
      <c r="AX45" s="218"/>
      <c r="AY45" s="218"/>
    </row>
    <row r="46" spans="1:51" ht="14.65" customHeight="1" x14ac:dyDescent="0.15">
      <c r="A46" s="4" t="s">
        <v>74</v>
      </c>
      <c r="D46" s="21"/>
      <c r="E46" s="16"/>
      <c r="F46" s="16"/>
      <c r="G46" s="16" t="s">
        <v>75</v>
      </c>
      <c r="H46" s="16"/>
      <c r="I46" s="16"/>
      <c r="J46" s="16"/>
      <c r="K46" s="15"/>
      <c r="L46" s="15"/>
      <c r="M46" s="15"/>
      <c r="N46" s="15"/>
      <c r="O46" s="15"/>
      <c r="P46" s="22">
        <v>232373</v>
      </c>
      <c r="Q46" s="23"/>
      <c r="R46" s="35"/>
      <c r="S46" s="35"/>
      <c r="T46" s="35"/>
      <c r="U46" s="35"/>
      <c r="V46" s="35"/>
      <c r="W46" s="35"/>
      <c r="X46" s="35"/>
      <c r="Y46" s="35"/>
      <c r="Z46" s="18"/>
      <c r="AA46" s="36"/>
      <c r="AD46" s="6">
        <f>IF(COUNTIF(AD47:AD48,"-")=COUNTA(AD47:AD48),"-",SUM(AD47:AD48))</f>
        <v>232372658</v>
      </c>
      <c r="AX46" s="218"/>
      <c r="AY46" s="218"/>
    </row>
    <row r="47" spans="1:51" ht="14.65" customHeight="1" x14ac:dyDescent="0.15">
      <c r="A47" s="4" t="s">
        <v>76</v>
      </c>
      <c r="D47" s="21"/>
      <c r="E47" s="16"/>
      <c r="F47" s="16"/>
      <c r="G47" s="16"/>
      <c r="H47" s="16" t="s">
        <v>77</v>
      </c>
      <c r="I47" s="16"/>
      <c r="J47" s="16"/>
      <c r="K47" s="15"/>
      <c r="L47" s="15"/>
      <c r="M47" s="15"/>
      <c r="N47" s="15"/>
      <c r="O47" s="15"/>
      <c r="P47" s="22" t="s">
        <v>335</v>
      </c>
      <c r="Q47" s="23"/>
      <c r="R47" s="35"/>
      <c r="S47" s="35"/>
      <c r="T47" s="35"/>
      <c r="U47" s="35"/>
      <c r="V47" s="35"/>
      <c r="W47" s="35"/>
      <c r="X47" s="35"/>
      <c r="Y47" s="35"/>
      <c r="Z47" s="18"/>
      <c r="AA47" s="36"/>
      <c r="AD47" s="6" t="s">
        <v>11</v>
      </c>
      <c r="AX47" s="218"/>
      <c r="AY47" s="218"/>
    </row>
    <row r="48" spans="1:51" ht="14.65" customHeight="1" x14ac:dyDescent="0.15">
      <c r="A48" s="4" t="s">
        <v>78</v>
      </c>
      <c r="D48" s="21"/>
      <c r="E48" s="15"/>
      <c r="F48" s="16"/>
      <c r="G48" s="16"/>
      <c r="H48" s="16" t="s">
        <v>35</v>
      </c>
      <c r="I48" s="16"/>
      <c r="J48" s="16"/>
      <c r="K48" s="15"/>
      <c r="L48" s="15"/>
      <c r="M48" s="15"/>
      <c r="N48" s="15"/>
      <c r="O48" s="15"/>
      <c r="P48" s="22">
        <v>232373</v>
      </c>
      <c r="Q48" s="23"/>
      <c r="R48" s="35"/>
      <c r="S48" s="35"/>
      <c r="T48" s="35"/>
      <c r="U48" s="35"/>
      <c r="V48" s="35"/>
      <c r="W48" s="35"/>
      <c r="X48" s="35"/>
      <c r="Y48" s="35"/>
      <c r="Z48" s="18"/>
      <c r="AA48" s="36"/>
      <c r="AD48" s="6">
        <v>232372658</v>
      </c>
      <c r="AX48" s="218"/>
      <c r="AY48" s="218"/>
    </row>
    <row r="49" spans="1:51" ht="14.65" customHeight="1" x14ac:dyDescent="0.15">
      <c r="A49" s="4" t="s">
        <v>79</v>
      </c>
      <c r="D49" s="21"/>
      <c r="E49" s="15"/>
      <c r="F49" s="16"/>
      <c r="G49" s="16" t="s">
        <v>35</v>
      </c>
      <c r="H49" s="16"/>
      <c r="I49" s="16"/>
      <c r="J49" s="16"/>
      <c r="K49" s="15"/>
      <c r="L49" s="15"/>
      <c r="M49" s="15"/>
      <c r="N49" s="15"/>
      <c r="O49" s="15"/>
      <c r="P49" s="22" t="s">
        <v>334</v>
      </c>
      <c r="Q49" s="23"/>
      <c r="R49" s="35"/>
      <c r="S49" s="35"/>
      <c r="T49" s="35"/>
      <c r="U49" s="35"/>
      <c r="V49" s="35"/>
      <c r="W49" s="35"/>
      <c r="X49" s="35"/>
      <c r="Y49" s="35"/>
      <c r="Z49" s="18"/>
      <c r="AA49" s="36"/>
      <c r="AD49" s="6" t="s">
        <v>11</v>
      </c>
      <c r="AX49" s="218"/>
      <c r="AY49" s="218"/>
    </row>
    <row r="50" spans="1:51" ht="14.65" customHeight="1" x14ac:dyDescent="0.15">
      <c r="A50" s="4" t="s">
        <v>80</v>
      </c>
      <c r="D50" s="21"/>
      <c r="E50" s="15"/>
      <c r="F50" s="16"/>
      <c r="G50" s="16" t="s">
        <v>81</v>
      </c>
      <c r="H50" s="16"/>
      <c r="I50" s="16"/>
      <c r="J50" s="16"/>
      <c r="K50" s="15"/>
      <c r="L50" s="15"/>
      <c r="M50" s="15"/>
      <c r="N50" s="15"/>
      <c r="O50" s="15"/>
      <c r="P50" s="22">
        <v>-2319</v>
      </c>
      <c r="Q50" s="23"/>
      <c r="R50" s="35"/>
      <c r="S50" s="35"/>
      <c r="T50" s="35"/>
      <c r="U50" s="35"/>
      <c r="V50" s="35"/>
      <c r="W50" s="35"/>
      <c r="X50" s="35"/>
      <c r="Y50" s="35"/>
      <c r="Z50" s="18"/>
      <c r="AA50" s="36"/>
      <c r="AD50" s="6">
        <v>-2318856</v>
      </c>
      <c r="AX50" s="218"/>
      <c r="AY50" s="218"/>
    </row>
    <row r="51" spans="1:51" ht="14.65" customHeight="1" x14ac:dyDescent="0.15">
      <c r="A51" s="4" t="s">
        <v>82</v>
      </c>
      <c r="D51" s="21"/>
      <c r="E51" s="15" t="s">
        <v>83</v>
      </c>
      <c r="F51" s="16"/>
      <c r="G51" s="17"/>
      <c r="H51" s="17"/>
      <c r="I51" s="17"/>
      <c r="J51" s="15"/>
      <c r="K51" s="15"/>
      <c r="L51" s="15"/>
      <c r="M51" s="15"/>
      <c r="N51" s="15"/>
      <c r="O51" s="15"/>
      <c r="P51" s="22">
        <v>1038463</v>
      </c>
      <c r="Q51" s="23"/>
      <c r="R51" s="35"/>
      <c r="S51" s="35"/>
      <c r="T51" s="35"/>
      <c r="U51" s="35"/>
      <c r="V51" s="35"/>
      <c r="W51" s="35"/>
      <c r="X51" s="35"/>
      <c r="Y51" s="35"/>
      <c r="Z51" s="18"/>
      <c r="AA51" s="36"/>
      <c r="AD51" s="6">
        <f>IF(COUNTIF(AD52:AD60,"-")=COUNTA(AD52:AD60),"-",SUM(AD52:AD55,AD58:AD60))</f>
        <v>1038462751</v>
      </c>
      <c r="AX51" s="218"/>
      <c r="AY51" s="218"/>
    </row>
    <row r="52" spans="1:51" ht="14.65" customHeight="1" x14ac:dyDescent="0.15">
      <c r="A52" s="4" t="s">
        <v>84</v>
      </c>
      <c r="D52" s="21"/>
      <c r="E52" s="15"/>
      <c r="F52" s="16" t="s">
        <v>85</v>
      </c>
      <c r="G52" s="17"/>
      <c r="H52" s="17"/>
      <c r="I52" s="17"/>
      <c r="J52" s="15"/>
      <c r="K52" s="15"/>
      <c r="L52" s="15"/>
      <c r="M52" s="15"/>
      <c r="N52" s="15"/>
      <c r="O52" s="15"/>
      <c r="P52" s="22">
        <v>287169</v>
      </c>
      <c r="Q52" s="23"/>
      <c r="R52" s="35"/>
      <c r="S52" s="35"/>
      <c r="T52" s="35"/>
      <c r="U52" s="35"/>
      <c r="V52" s="35"/>
      <c r="W52" s="35"/>
      <c r="X52" s="35"/>
      <c r="Y52" s="35"/>
      <c r="Z52" s="18"/>
      <c r="AA52" s="36"/>
      <c r="AD52" s="6">
        <v>287168929</v>
      </c>
      <c r="AX52" s="218"/>
      <c r="AY52" s="218"/>
    </row>
    <row r="53" spans="1:51" ht="14.65" customHeight="1" x14ac:dyDescent="0.15">
      <c r="A53" s="4" t="s">
        <v>86</v>
      </c>
      <c r="D53" s="21"/>
      <c r="E53" s="15"/>
      <c r="F53" s="16" t="s">
        <v>87</v>
      </c>
      <c r="G53" s="16"/>
      <c r="H53" s="25"/>
      <c r="I53" s="16"/>
      <c r="J53" s="16"/>
      <c r="K53" s="15"/>
      <c r="L53" s="15"/>
      <c r="M53" s="15"/>
      <c r="N53" s="15"/>
      <c r="O53" s="15"/>
      <c r="P53" s="22">
        <v>6967</v>
      </c>
      <c r="Q53" s="23"/>
      <c r="R53" s="35"/>
      <c r="S53" s="35"/>
      <c r="T53" s="35"/>
      <c r="U53" s="35"/>
      <c r="V53" s="35"/>
      <c r="W53" s="35"/>
      <c r="X53" s="35"/>
      <c r="Y53" s="35"/>
      <c r="Z53" s="18"/>
      <c r="AA53" s="36"/>
      <c r="AD53" s="6">
        <v>6966777</v>
      </c>
      <c r="AX53" s="218"/>
      <c r="AY53" s="218"/>
    </row>
    <row r="54" spans="1:51" ht="14.65" customHeight="1" x14ac:dyDescent="0.15">
      <c r="A54" s="4">
        <v>1500000</v>
      </c>
      <c r="D54" s="21"/>
      <c r="E54" s="15"/>
      <c r="F54" s="16" t="s">
        <v>88</v>
      </c>
      <c r="G54" s="16"/>
      <c r="H54" s="16"/>
      <c r="I54" s="16"/>
      <c r="J54" s="16"/>
      <c r="K54" s="15"/>
      <c r="L54" s="15"/>
      <c r="M54" s="15"/>
      <c r="N54" s="15"/>
      <c r="O54" s="15"/>
      <c r="P54" s="22">
        <v>1795</v>
      </c>
      <c r="Q54" s="23"/>
      <c r="R54" s="35"/>
      <c r="S54" s="35"/>
      <c r="T54" s="35"/>
      <c r="U54" s="35"/>
      <c r="V54" s="35"/>
      <c r="W54" s="35"/>
      <c r="X54" s="35"/>
      <c r="Y54" s="35"/>
      <c r="Z54" s="18"/>
      <c r="AA54" s="36"/>
      <c r="AD54" s="6">
        <v>1795200</v>
      </c>
      <c r="AX54" s="218"/>
      <c r="AY54" s="218"/>
    </row>
    <row r="55" spans="1:51" ht="14.65" customHeight="1" x14ac:dyDescent="0.15">
      <c r="A55" s="4" t="s">
        <v>89</v>
      </c>
      <c r="D55" s="21"/>
      <c r="E55" s="16"/>
      <c r="F55" s="16" t="s">
        <v>75</v>
      </c>
      <c r="G55" s="16"/>
      <c r="H55" s="25"/>
      <c r="I55" s="16"/>
      <c r="J55" s="16"/>
      <c r="K55" s="15"/>
      <c r="L55" s="15"/>
      <c r="M55" s="15"/>
      <c r="N55" s="15"/>
      <c r="O55" s="15"/>
      <c r="P55" s="22">
        <v>743634</v>
      </c>
      <c r="Q55" s="23"/>
      <c r="R55" s="35"/>
      <c r="S55" s="35"/>
      <c r="T55" s="35"/>
      <c r="U55" s="35"/>
      <c r="V55" s="35"/>
      <c r="W55" s="35"/>
      <c r="X55" s="35"/>
      <c r="Y55" s="35"/>
      <c r="Z55" s="18"/>
      <c r="AA55" s="36"/>
      <c r="AD55" s="6">
        <f>IF(COUNTIF(AD56:AD57,"-")=COUNTA(AD56:AD57),"-",SUM(AD56:AD57))</f>
        <v>743634306</v>
      </c>
      <c r="AX55" s="218"/>
      <c r="AY55" s="218"/>
    </row>
    <row r="56" spans="1:51" ht="14.65" customHeight="1" x14ac:dyDescent="0.15">
      <c r="A56" s="4" t="s">
        <v>90</v>
      </c>
      <c r="D56" s="21"/>
      <c r="E56" s="16"/>
      <c r="F56" s="16"/>
      <c r="G56" s="16" t="s">
        <v>91</v>
      </c>
      <c r="H56" s="16"/>
      <c r="I56" s="16"/>
      <c r="J56" s="16"/>
      <c r="K56" s="15"/>
      <c r="L56" s="15"/>
      <c r="M56" s="15"/>
      <c r="N56" s="15"/>
      <c r="O56" s="15"/>
      <c r="P56" s="22">
        <v>713634</v>
      </c>
      <c r="Q56" s="23"/>
      <c r="R56" s="35"/>
      <c r="S56" s="35"/>
      <c r="T56" s="35"/>
      <c r="U56" s="35"/>
      <c r="V56" s="35"/>
      <c r="W56" s="35"/>
      <c r="X56" s="35"/>
      <c r="Y56" s="35"/>
      <c r="Z56" s="18"/>
      <c r="AA56" s="36"/>
      <c r="AD56" s="6">
        <v>713633862</v>
      </c>
      <c r="AX56" s="218"/>
      <c r="AY56" s="218"/>
    </row>
    <row r="57" spans="1:51" ht="14.65" customHeight="1" x14ac:dyDescent="0.15">
      <c r="A57" s="4" t="s">
        <v>92</v>
      </c>
      <c r="D57" s="21"/>
      <c r="E57" s="16"/>
      <c r="F57" s="16"/>
      <c r="G57" s="16" t="s">
        <v>77</v>
      </c>
      <c r="H57" s="16"/>
      <c r="I57" s="16"/>
      <c r="J57" s="16"/>
      <c r="K57" s="15"/>
      <c r="L57" s="15"/>
      <c r="M57" s="15"/>
      <c r="N57" s="15"/>
      <c r="O57" s="15"/>
      <c r="P57" s="22">
        <v>30000</v>
      </c>
      <c r="Q57" s="23"/>
      <c r="R57" s="35"/>
      <c r="S57" s="35"/>
      <c r="T57" s="35"/>
      <c r="U57" s="35"/>
      <c r="V57" s="35"/>
      <c r="W57" s="35"/>
      <c r="X57" s="35"/>
      <c r="Y57" s="35"/>
      <c r="Z57" s="18"/>
      <c r="AA57" s="36"/>
      <c r="AD57" s="6">
        <v>30000444</v>
      </c>
      <c r="AX57" s="218"/>
      <c r="AY57" s="218"/>
    </row>
    <row r="58" spans="1:51" ht="14.65" customHeight="1" x14ac:dyDescent="0.15">
      <c r="A58" s="4" t="s">
        <v>93</v>
      </c>
      <c r="D58" s="21"/>
      <c r="E58" s="16"/>
      <c r="F58" s="16" t="s">
        <v>94</v>
      </c>
      <c r="G58" s="16"/>
      <c r="H58" s="16"/>
      <c r="I58" s="16"/>
      <c r="J58" s="16"/>
      <c r="K58" s="15"/>
      <c r="L58" s="15"/>
      <c r="M58" s="15"/>
      <c r="N58" s="15"/>
      <c r="O58" s="15"/>
      <c r="P58" s="22" t="s">
        <v>334</v>
      </c>
      <c r="Q58" s="23"/>
      <c r="R58" s="35"/>
      <c r="S58" s="35"/>
      <c r="T58" s="35"/>
      <c r="U58" s="35"/>
      <c r="V58" s="35"/>
      <c r="W58" s="35"/>
      <c r="X58" s="35"/>
      <c r="Y58" s="35"/>
      <c r="Z58" s="18"/>
      <c r="AA58" s="36"/>
      <c r="AD58" s="6" t="s">
        <v>11</v>
      </c>
      <c r="AX58" s="218"/>
      <c r="AY58" s="218"/>
    </row>
    <row r="59" spans="1:51" ht="14.65" customHeight="1" x14ac:dyDescent="0.15">
      <c r="A59" s="4" t="s">
        <v>95</v>
      </c>
      <c r="D59" s="21"/>
      <c r="E59" s="16"/>
      <c r="F59" s="16" t="s">
        <v>35</v>
      </c>
      <c r="G59" s="16"/>
      <c r="H59" s="25"/>
      <c r="I59" s="16"/>
      <c r="J59" s="16"/>
      <c r="K59" s="15"/>
      <c r="L59" s="15"/>
      <c r="M59" s="15"/>
      <c r="N59" s="15"/>
      <c r="O59" s="15"/>
      <c r="P59" s="22" t="s">
        <v>334</v>
      </c>
      <c r="Q59" s="23"/>
      <c r="R59" s="35"/>
      <c r="S59" s="35"/>
      <c r="T59" s="35"/>
      <c r="U59" s="35"/>
      <c r="V59" s="35"/>
      <c r="W59" s="35"/>
      <c r="X59" s="35"/>
      <c r="Y59" s="35"/>
      <c r="Z59" s="18"/>
      <c r="AA59" s="36"/>
      <c r="AD59" s="6" t="s">
        <v>11</v>
      </c>
      <c r="AX59" s="218"/>
      <c r="AY59" s="218"/>
    </row>
    <row r="60" spans="1:51" ht="14.65" customHeight="1" thickBot="1" x14ac:dyDescent="0.2">
      <c r="A60" s="4" t="s">
        <v>96</v>
      </c>
      <c r="B60" s="4" t="s">
        <v>126</v>
      </c>
      <c r="D60" s="21"/>
      <c r="E60" s="16"/>
      <c r="F60" s="35" t="s">
        <v>81</v>
      </c>
      <c r="G60" s="16"/>
      <c r="H60" s="16"/>
      <c r="I60" s="16"/>
      <c r="J60" s="16"/>
      <c r="K60" s="15"/>
      <c r="L60" s="15"/>
      <c r="M60" s="15"/>
      <c r="N60" s="15"/>
      <c r="O60" s="15"/>
      <c r="P60" s="22">
        <v>-1102</v>
      </c>
      <c r="Q60" s="23"/>
      <c r="R60" s="223" t="s">
        <v>127</v>
      </c>
      <c r="S60" s="224"/>
      <c r="T60" s="224"/>
      <c r="U60" s="224"/>
      <c r="V60" s="224"/>
      <c r="W60" s="224"/>
      <c r="X60" s="224"/>
      <c r="Y60" s="225"/>
      <c r="Z60" s="37">
        <v>18663960</v>
      </c>
      <c r="AA60" s="38"/>
      <c r="AD60" s="6">
        <v>-1102461</v>
      </c>
      <c r="AE60" s="6" t="e">
        <f>IF(AND(AE23="-",AE24="-",#REF!="-"),"-",SUM(AE23,AE24,#REF!))</f>
        <v>#REF!</v>
      </c>
      <c r="AX60" s="218"/>
      <c r="AY60" s="218"/>
    </row>
    <row r="61" spans="1:51" ht="14.65" customHeight="1" thickBot="1" x14ac:dyDescent="0.2">
      <c r="A61" s="4" t="s">
        <v>1</v>
      </c>
      <c r="B61" s="4" t="s">
        <v>97</v>
      </c>
      <c r="D61" s="226" t="s">
        <v>2</v>
      </c>
      <c r="E61" s="227"/>
      <c r="F61" s="227"/>
      <c r="G61" s="227"/>
      <c r="H61" s="227"/>
      <c r="I61" s="227"/>
      <c r="J61" s="227"/>
      <c r="K61" s="227"/>
      <c r="L61" s="227"/>
      <c r="M61" s="227"/>
      <c r="N61" s="227"/>
      <c r="O61" s="228"/>
      <c r="P61" s="39">
        <v>27145481</v>
      </c>
      <c r="Q61" s="40"/>
      <c r="R61" s="229" t="s">
        <v>322</v>
      </c>
      <c r="S61" s="230"/>
      <c r="T61" s="230"/>
      <c r="U61" s="230"/>
      <c r="V61" s="230"/>
      <c r="W61" s="230"/>
      <c r="X61" s="230"/>
      <c r="Y61" s="231"/>
      <c r="Z61" s="39">
        <v>27145481</v>
      </c>
      <c r="AA61" s="41"/>
      <c r="AD61" s="6" t="e">
        <f>IF(AND(AD6="-",AD51="-",#REF!="-"),"-",SUM(AD6,AD51,#REF!))</f>
        <v>#REF!</v>
      </c>
      <c r="AE61" s="6" t="e">
        <f>IF(AND(AE21="-",AE60="-"),"-",SUM(AE21,AE60))</f>
        <v>#REF!</v>
      </c>
      <c r="AX61" s="218"/>
      <c r="AY61" s="218"/>
    </row>
    <row r="62" spans="1:51" ht="14.65" customHeight="1" x14ac:dyDescent="0.15">
      <c r="D62" s="42"/>
      <c r="E62" s="42"/>
      <c r="F62" s="42"/>
      <c r="G62" s="42"/>
      <c r="H62" s="42"/>
      <c r="I62" s="42"/>
      <c r="J62" s="42"/>
      <c r="K62" s="42"/>
      <c r="L62" s="42"/>
      <c r="M62" s="42"/>
      <c r="N62" s="42"/>
      <c r="O62" s="42"/>
      <c r="P62" s="42"/>
      <c r="Q62" s="42"/>
      <c r="Z62" s="15"/>
      <c r="AA62" s="15"/>
      <c r="AX62" s="218"/>
      <c r="AY62" s="218"/>
    </row>
    <row r="63" spans="1:51" ht="14.65" customHeight="1" x14ac:dyDescent="0.15">
      <c r="D63" s="43"/>
      <c r="E63" s="44" t="s">
        <v>323</v>
      </c>
      <c r="F63" s="4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Z63" s="42"/>
      <c r="AA63" s="42"/>
      <c r="AX63" s="218"/>
      <c r="AY63" s="218"/>
    </row>
    <row r="64" spans="1:51" ht="14.65" customHeight="1" x14ac:dyDescent="0.15">
      <c r="AX64" s="218"/>
      <c r="AY64" s="218"/>
    </row>
    <row r="65" spans="50:51" ht="14.65" customHeight="1" x14ac:dyDescent="0.15">
      <c r="AX65" s="218"/>
      <c r="AY65" s="218"/>
    </row>
    <row r="66" spans="50:51" ht="14.65" customHeight="1" x14ac:dyDescent="0.15">
      <c r="AX66" s="218"/>
      <c r="AY66" s="218"/>
    </row>
    <row r="67" spans="50:51" ht="14.65" customHeight="1" x14ac:dyDescent="0.15">
      <c r="AX67" s="218"/>
      <c r="AY67" s="218"/>
    </row>
    <row r="68" spans="50:51" ht="14.65" customHeight="1" x14ac:dyDescent="0.15">
      <c r="AX68" s="218"/>
      <c r="AY68" s="218"/>
    </row>
    <row r="69" spans="50:51" ht="16.5" customHeight="1" x14ac:dyDescent="0.15">
      <c r="AX69" s="218"/>
      <c r="AY69" s="218"/>
    </row>
    <row r="70" spans="50:51" ht="14.65" customHeight="1" x14ac:dyDescent="0.15">
      <c r="AX70" s="218"/>
      <c r="AY70" s="218"/>
    </row>
    <row r="71" spans="50:51" ht="9.75" customHeight="1" x14ac:dyDescent="0.15"/>
    <row r="72" spans="50:51" ht="14.65" customHeight="1" x14ac:dyDescent="0.15"/>
  </sheetData>
  <mergeCells count="11">
    <mergeCell ref="D1:AA1"/>
    <mergeCell ref="D2:AA2"/>
    <mergeCell ref="D4:O4"/>
    <mergeCell ref="P4:Q4"/>
    <mergeCell ref="R4:Y4"/>
    <mergeCell ref="Z4:AA4"/>
    <mergeCell ref="R21:Y21"/>
    <mergeCell ref="R26:Y26"/>
    <mergeCell ref="R60:Y60"/>
    <mergeCell ref="D61:O61"/>
    <mergeCell ref="R61:Y61"/>
  </mergeCells>
  <phoneticPr fontId="2"/>
  <pageMargins left="0.70866141732283472" right="0.70866141732283472" top="0.39370078740157477" bottom="0.39370078740157477" header="0.51181102362204722" footer="0.51181102362204722"/>
  <pageSetup paperSize="9" scale="8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AX42"/>
  <sheetViews>
    <sheetView topLeftCell="B1" zoomScale="85" zoomScaleNormal="85" zoomScaleSheetLayoutView="100" workbookViewId="0">
      <selection activeCell="B1" sqref="B1"/>
    </sheetView>
  </sheetViews>
  <sheetFormatPr defaultColWidth="9" defaultRowHeight="13.5" x14ac:dyDescent="0.15"/>
  <cols>
    <col min="1" max="1" width="0" style="46" hidden="1" customWidth="1"/>
    <col min="2" max="2" width="0.625" style="3" customWidth="1"/>
    <col min="3" max="3" width="1.25" style="76" customWidth="1"/>
    <col min="4" max="12" width="2.125" style="76" customWidth="1"/>
    <col min="13" max="13" width="18.375" style="76" customWidth="1"/>
    <col min="14" max="14" width="21.625" style="76" bestFit="1" customWidth="1"/>
    <col min="15" max="15" width="2.5" style="76" customWidth="1"/>
    <col min="16" max="16" width="0.625" style="76" customWidth="1"/>
    <col min="17" max="17" width="9" style="3"/>
    <col min="18" max="18" width="0" style="3" hidden="1" customWidth="1"/>
    <col min="19" max="16384" width="9" style="3"/>
  </cols>
  <sheetData>
    <row r="1" spans="1:50" ht="24" x14ac:dyDescent="0.2">
      <c r="C1" s="237" t="s">
        <v>337</v>
      </c>
      <c r="D1" s="237"/>
      <c r="E1" s="237"/>
      <c r="F1" s="237"/>
      <c r="G1" s="237"/>
      <c r="H1" s="237"/>
      <c r="I1" s="237"/>
      <c r="J1" s="237"/>
      <c r="K1" s="237"/>
      <c r="L1" s="237"/>
      <c r="M1" s="237"/>
      <c r="N1" s="237"/>
      <c r="O1" s="237"/>
      <c r="P1" s="47"/>
    </row>
    <row r="2" spans="1:50" ht="17.25" x14ac:dyDescent="0.2">
      <c r="C2" s="238" t="s">
        <v>338</v>
      </c>
      <c r="D2" s="238"/>
      <c r="E2" s="238"/>
      <c r="F2" s="238"/>
      <c r="G2" s="238"/>
      <c r="H2" s="238"/>
      <c r="I2" s="238"/>
      <c r="J2" s="238"/>
      <c r="K2" s="238"/>
      <c r="L2" s="238"/>
      <c r="M2" s="238"/>
      <c r="N2" s="238"/>
      <c r="O2" s="238"/>
      <c r="P2" s="47"/>
    </row>
    <row r="3" spans="1:50" ht="17.25" x14ac:dyDescent="0.2">
      <c r="C3" s="238" t="s">
        <v>339</v>
      </c>
      <c r="D3" s="238"/>
      <c r="E3" s="238"/>
      <c r="F3" s="238"/>
      <c r="G3" s="238"/>
      <c r="H3" s="238"/>
      <c r="I3" s="238"/>
      <c r="J3" s="238"/>
      <c r="K3" s="238"/>
      <c r="L3" s="238"/>
      <c r="M3" s="238"/>
      <c r="N3" s="238"/>
      <c r="O3" s="238"/>
      <c r="P3" s="47"/>
    </row>
    <row r="4" spans="1:50" ht="18" thickBot="1" x14ac:dyDescent="0.25">
      <c r="C4" s="48"/>
      <c r="D4" s="47"/>
      <c r="E4" s="47"/>
      <c r="F4" s="47"/>
      <c r="G4" s="47"/>
      <c r="H4" s="47"/>
      <c r="I4" s="47"/>
      <c r="J4" s="47"/>
      <c r="K4" s="47"/>
      <c r="L4" s="47"/>
      <c r="M4" s="49"/>
      <c r="N4" s="47"/>
      <c r="O4" s="49" t="s">
        <v>333</v>
      </c>
      <c r="P4" s="47"/>
    </row>
    <row r="5" spans="1:50" ht="18" thickBot="1" x14ac:dyDescent="0.25">
      <c r="A5" s="46" t="s">
        <v>314</v>
      </c>
      <c r="C5" s="239" t="s">
        <v>0</v>
      </c>
      <c r="D5" s="240"/>
      <c r="E5" s="240"/>
      <c r="F5" s="240"/>
      <c r="G5" s="240"/>
      <c r="H5" s="240"/>
      <c r="I5" s="240"/>
      <c r="J5" s="240"/>
      <c r="K5" s="240"/>
      <c r="L5" s="240"/>
      <c r="M5" s="240"/>
      <c r="N5" s="241" t="s">
        <v>316</v>
      </c>
      <c r="O5" s="242"/>
      <c r="P5" s="47"/>
    </row>
    <row r="6" spans="1:50" x14ac:dyDescent="0.15">
      <c r="A6" s="46" t="s">
        <v>135</v>
      </c>
      <c r="C6" s="50"/>
      <c r="D6" s="51" t="s">
        <v>136</v>
      </c>
      <c r="E6" s="51"/>
      <c r="F6" s="52"/>
      <c r="G6" s="51"/>
      <c r="H6" s="51"/>
      <c r="I6" s="51"/>
      <c r="J6" s="51"/>
      <c r="K6" s="52"/>
      <c r="L6" s="52"/>
      <c r="M6" s="52"/>
      <c r="N6" s="53">
        <v>5322657</v>
      </c>
      <c r="O6" s="54"/>
      <c r="P6" s="55"/>
      <c r="R6" s="3">
        <f>IF(AND(R7="-",R22="-"),"-",SUM(R7,R22))</f>
        <v>5322656692</v>
      </c>
      <c r="AX6" s="212"/>
    </row>
    <row r="7" spans="1:50" x14ac:dyDescent="0.15">
      <c r="A7" s="46" t="s">
        <v>137</v>
      </c>
      <c r="C7" s="50"/>
      <c r="D7" s="51"/>
      <c r="E7" s="51" t="s">
        <v>138</v>
      </c>
      <c r="F7" s="51"/>
      <c r="G7" s="51"/>
      <c r="H7" s="51"/>
      <c r="I7" s="51"/>
      <c r="J7" s="51"/>
      <c r="K7" s="52"/>
      <c r="L7" s="52"/>
      <c r="M7" s="52"/>
      <c r="N7" s="53">
        <v>3748945</v>
      </c>
      <c r="O7" s="56"/>
      <c r="P7" s="55"/>
      <c r="R7" s="3">
        <f>IF(COUNTIF(R8:R21,"-")=COUNTA(R8:R21),"-",SUM(R8,R13,R18))</f>
        <v>3748945000</v>
      </c>
      <c r="AX7" s="212"/>
    </row>
    <row r="8" spans="1:50" x14ac:dyDescent="0.15">
      <c r="A8" s="46" t="s">
        <v>139</v>
      </c>
      <c r="C8" s="50"/>
      <c r="D8" s="51"/>
      <c r="E8" s="51"/>
      <c r="F8" s="51" t="s">
        <v>140</v>
      </c>
      <c r="G8" s="51"/>
      <c r="H8" s="51"/>
      <c r="I8" s="51"/>
      <c r="J8" s="51"/>
      <c r="K8" s="52"/>
      <c r="L8" s="52"/>
      <c r="M8" s="52"/>
      <c r="N8" s="53">
        <v>959794</v>
      </c>
      <c r="O8" s="56"/>
      <c r="P8" s="55"/>
      <c r="R8" s="3">
        <f>IF(COUNTIF(R9:R12,"-")=COUNTA(R9:R12),"-",SUM(R9:R12))</f>
        <v>959793799</v>
      </c>
      <c r="AX8" s="212"/>
    </row>
    <row r="9" spans="1:50" x14ac:dyDescent="0.15">
      <c r="A9" s="46" t="s">
        <v>141</v>
      </c>
      <c r="C9" s="50"/>
      <c r="D9" s="51"/>
      <c r="E9" s="51"/>
      <c r="F9" s="51"/>
      <c r="G9" s="51" t="s">
        <v>142</v>
      </c>
      <c r="H9" s="51"/>
      <c r="I9" s="51"/>
      <c r="J9" s="51"/>
      <c r="K9" s="52"/>
      <c r="L9" s="52"/>
      <c r="M9" s="52"/>
      <c r="N9" s="53">
        <v>731250</v>
      </c>
      <c r="O9" s="56"/>
      <c r="P9" s="55"/>
      <c r="R9" s="3">
        <v>731250150</v>
      </c>
      <c r="AX9" s="212"/>
    </row>
    <row r="10" spans="1:50" x14ac:dyDescent="0.15">
      <c r="A10" s="46" t="s">
        <v>143</v>
      </c>
      <c r="C10" s="50"/>
      <c r="D10" s="51"/>
      <c r="E10" s="51"/>
      <c r="F10" s="51"/>
      <c r="G10" s="51" t="s">
        <v>144</v>
      </c>
      <c r="H10" s="51"/>
      <c r="I10" s="51"/>
      <c r="J10" s="51"/>
      <c r="K10" s="52"/>
      <c r="L10" s="52"/>
      <c r="M10" s="52"/>
      <c r="N10" s="53">
        <v>63272</v>
      </c>
      <c r="O10" s="56"/>
      <c r="P10" s="55"/>
      <c r="R10" s="3">
        <v>63271623</v>
      </c>
      <c r="AX10" s="212"/>
    </row>
    <row r="11" spans="1:50" x14ac:dyDescent="0.15">
      <c r="A11" s="46" t="s">
        <v>145</v>
      </c>
      <c r="C11" s="50"/>
      <c r="D11" s="51"/>
      <c r="E11" s="51"/>
      <c r="F11" s="51"/>
      <c r="G11" s="51" t="s">
        <v>146</v>
      </c>
      <c r="H11" s="51"/>
      <c r="I11" s="51"/>
      <c r="J11" s="51"/>
      <c r="K11" s="52"/>
      <c r="L11" s="52"/>
      <c r="M11" s="52"/>
      <c r="N11" s="53">
        <v>63973</v>
      </c>
      <c r="O11" s="56"/>
      <c r="P11" s="55"/>
      <c r="R11" s="3">
        <v>63973437</v>
      </c>
      <c r="AX11" s="212"/>
    </row>
    <row r="12" spans="1:50" x14ac:dyDescent="0.15">
      <c r="A12" s="46" t="s">
        <v>147</v>
      </c>
      <c r="C12" s="50"/>
      <c r="D12" s="51"/>
      <c r="E12" s="51"/>
      <c r="F12" s="51"/>
      <c r="G12" s="51" t="s">
        <v>35</v>
      </c>
      <c r="H12" s="51"/>
      <c r="I12" s="51"/>
      <c r="J12" s="51"/>
      <c r="K12" s="52"/>
      <c r="L12" s="52"/>
      <c r="M12" s="52"/>
      <c r="N12" s="53">
        <v>101299</v>
      </c>
      <c r="O12" s="56"/>
      <c r="P12" s="55"/>
      <c r="R12" s="3">
        <v>101298589</v>
      </c>
      <c r="AX12" s="212"/>
    </row>
    <row r="13" spans="1:50" x14ac:dyDescent="0.15">
      <c r="A13" s="46" t="s">
        <v>148</v>
      </c>
      <c r="C13" s="50"/>
      <c r="D13" s="51"/>
      <c r="E13" s="51"/>
      <c r="F13" s="51" t="s">
        <v>149</v>
      </c>
      <c r="G13" s="51"/>
      <c r="H13" s="51"/>
      <c r="I13" s="51"/>
      <c r="J13" s="51"/>
      <c r="K13" s="52"/>
      <c r="L13" s="52"/>
      <c r="M13" s="52"/>
      <c r="N13" s="53">
        <v>2732296</v>
      </c>
      <c r="O13" s="56"/>
      <c r="P13" s="55"/>
      <c r="R13" s="3">
        <f>IF(COUNTIF(R14:R17,"-")=COUNTA(R14:R17),"-",SUM(R14:R17))</f>
        <v>2732295963</v>
      </c>
      <c r="AX13" s="212"/>
    </row>
    <row r="14" spans="1:50" x14ac:dyDescent="0.15">
      <c r="A14" s="46" t="s">
        <v>150</v>
      </c>
      <c r="C14" s="50"/>
      <c r="D14" s="51"/>
      <c r="E14" s="51"/>
      <c r="F14" s="51"/>
      <c r="G14" s="51" t="s">
        <v>151</v>
      </c>
      <c r="H14" s="51"/>
      <c r="I14" s="51"/>
      <c r="J14" s="51"/>
      <c r="K14" s="52"/>
      <c r="L14" s="52"/>
      <c r="M14" s="52"/>
      <c r="N14" s="53">
        <v>1395115</v>
      </c>
      <c r="O14" s="56"/>
      <c r="P14" s="55"/>
      <c r="R14" s="3">
        <v>1395114956</v>
      </c>
      <c r="AX14" s="212"/>
    </row>
    <row r="15" spans="1:50" x14ac:dyDescent="0.15">
      <c r="A15" s="46" t="s">
        <v>152</v>
      </c>
      <c r="C15" s="50"/>
      <c r="D15" s="51"/>
      <c r="E15" s="51"/>
      <c r="F15" s="51"/>
      <c r="G15" s="51" t="s">
        <v>153</v>
      </c>
      <c r="H15" s="51"/>
      <c r="I15" s="51"/>
      <c r="J15" s="51"/>
      <c r="K15" s="52"/>
      <c r="L15" s="52"/>
      <c r="M15" s="52"/>
      <c r="N15" s="53">
        <v>139933</v>
      </c>
      <c r="O15" s="56"/>
      <c r="P15" s="55"/>
      <c r="R15" s="3">
        <v>139933214</v>
      </c>
      <c r="AX15" s="212"/>
    </row>
    <row r="16" spans="1:50" x14ac:dyDescent="0.15">
      <c r="A16" s="46" t="s">
        <v>154</v>
      </c>
      <c r="C16" s="50"/>
      <c r="D16" s="51"/>
      <c r="E16" s="51"/>
      <c r="F16" s="51"/>
      <c r="G16" s="51" t="s">
        <v>155</v>
      </c>
      <c r="H16" s="51"/>
      <c r="I16" s="51"/>
      <c r="J16" s="51"/>
      <c r="K16" s="52"/>
      <c r="L16" s="52"/>
      <c r="M16" s="52"/>
      <c r="N16" s="53">
        <v>1197248</v>
      </c>
      <c r="O16" s="56"/>
      <c r="P16" s="55"/>
      <c r="R16" s="3">
        <v>1197247793</v>
      </c>
      <c r="AX16" s="212"/>
    </row>
    <row r="17" spans="1:50" x14ac:dyDescent="0.15">
      <c r="A17" s="46" t="s">
        <v>156</v>
      </c>
      <c r="C17" s="50"/>
      <c r="D17" s="51"/>
      <c r="E17" s="51"/>
      <c r="F17" s="51"/>
      <c r="G17" s="51" t="s">
        <v>35</v>
      </c>
      <c r="H17" s="51"/>
      <c r="I17" s="51"/>
      <c r="J17" s="51"/>
      <c r="K17" s="52"/>
      <c r="L17" s="52"/>
      <c r="M17" s="52"/>
      <c r="N17" s="53" t="s">
        <v>340</v>
      </c>
      <c r="O17" s="56"/>
      <c r="P17" s="55"/>
      <c r="R17" s="3" t="s">
        <v>11</v>
      </c>
      <c r="AX17" s="212"/>
    </row>
    <row r="18" spans="1:50" x14ac:dyDescent="0.15">
      <c r="A18" s="46" t="s">
        <v>157</v>
      </c>
      <c r="C18" s="50"/>
      <c r="D18" s="51"/>
      <c r="E18" s="51"/>
      <c r="F18" s="51" t="s">
        <v>158</v>
      </c>
      <c r="G18" s="51"/>
      <c r="H18" s="51"/>
      <c r="I18" s="51"/>
      <c r="J18" s="51"/>
      <c r="K18" s="52"/>
      <c r="L18" s="52"/>
      <c r="M18" s="52"/>
      <c r="N18" s="53">
        <v>56855</v>
      </c>
      <c r="O18" s="56"/>
      <c r="P18" s="55"/>
      <c r="R18" s="3">
        <f>IF(COUNTIF(R19:R21,"-")=COUNTA(R19:R21),"-",SUM(R19:R21))</f>
        <v>56855238</v>
      </c>
      <c r="AX18" s="212"/>
    </row>
    <row r="19" spans="1:50" x14ac:dyDescent="0.15">
      <c r="A19" s="46" t="s">
        <v>159</v>
      </c>
      <c r="C19" s="50"/>
      <c r="D19" s="51"/>
      <c r="E19" s="51"/>
      <c r="F19" s="52"/>
      <c r="G19" s="52" t="s">
        <v>160</v>
      </c>
      <c r="H19" s="52"/>
      <c r="I19" s="51"/>
      <c r="J19" s="51"/>
      <c r="K19" s="52"/>
      <c r="L19" s="52"/>
      <c r="M19" s="52"/>
      <c r="N19" s="53">
        <v>33957</v>
      </c>
      <c r="O19" s="56"/>
      <c r="P19" s="55"/>
      <c r="R19" s="3">
        <v>33956739</v>
      </c>
      <c r="AX19" s="212"/>
    </row>
    <row r="20" spans="1:50" x14ac:dyDescent="0.15">
      <c r="A20" s="46" t="s">
        <v>161</v>
      </c>
      <c r="C20" s="50"/>
      <c r="D20" s="51"/>
      <c r="E20" s="51"/>
      <c r="F20" s="52"/>
      <c r="G20" s="51" t="s">
        <v>162</v>
      </c>
      <c r="H20" s="51"/>
      <c r="I20" s="51"/>
      <c r="J20" s="51"/>
      <c r="K20" s="52"/>
      <c r="L20" s="52"/>
      <c r="M20" s="52"/>
      <c r="N20" s="53">
        <v>3207</v>
      </c>
      <c r="O20" s="56"/>
      <c r="P20" s="55"/>
      <c r="R20" s="3">
        <v>3207325</v>
      </c>
      <c r="AX20" s="212"/>
    </row>
    <row r="21" spans="1:50" x14ac:dyDescent="0.15">
      <c r="A21" s="46" t="s">
        <v>163</v>
      </c>
      <c r="C21" s="50"/>
      <c r="D21" s="51"/>
      <c r="E21" s="51"/>
      <c r="F21" s="52"/>
      <c r="G21" s="51" t="s">
        <v>35</v>
      </c>
      <c r="H21" s="51"/>
      <c r="I21" s="51"/>
      <c r="J21" s="51"/>
      <c r="K21" s="52"/>
      <c r="L21" s="52"/>
      <c r="M21" s="52"/>
      <c r="N21" s="53">
        <v>19691</v>
      </c>
      <c r="O21" s="56"/>
      <c r="P21" s="55"/>
      <c r="R21" s="3">
        <v>19691174</v>
      </c>
      <c r="AX21" s="212"/>
    </row>
    <row r="22" spans="1:50" x14ac:dyDescent="0.15">
      <c r="A22" s="46" t="s">
        <v>164</v>
      </c>
      <c r="C22" s="50"/>
      <c r="D22" s="51"/>
      <c r="E22" s="52" t="s">
        <v>165</v>
      </c>
      <c r="F22" s="52"/>
      <c r="G22" s="51"/>
      <c r="H22" s="51"/>
      <c r="I22" s="51"/>
      <c r="J22" s="51"/>
      <c r="K22" s="52"/>
      <c r="L22" s="52"/>
      <c r="M22" s="52"/>
      <c r="N22" s="53">
        <v>1573712</v>
      </c>
      <c r="O22" s="56"/>
      <c r="P22" s="55"/>
      <c r="R22" s="3">
        <f>IF(COUNTIF(R23:R26,"-")=COUNTA(R23:R26),"-",SUM(R23:R26))</f>
        <v>1573711692</v>
      </c>
      <c r="AX22" s="212"/>
    </row>
    <row r="23" spans="1:50" x14ac:dyDescent="0.15">
      <c r="A23" s="46" t="s">
        <v>166</v>
      </c>
      <c r="C23" s="50"/>
      <c r="D23" s="51"/>
      <c r="E23" s="51"/>
      <c r="F23" s="51" t="s">
        <v>167</v>
      </c>
      <c r="G23" s="51"/>
      <c r="H23" s="51"/>
      <c r="I23" s="51"/>
      <c r="J23" s="51"/>
      <c r="K23" s="52"/>
      <c r="L23" s="52"/>
      <c r="M23" s="52"/>
      <c r="N23" s="53">
        <v>629887</v>
      </c>
      <c r="O23" s="56"/>
      <c r="P23" s="55"/>
      <c r="R23" s="3">
        <v>629886859</v>
      </c>
      <c r="AX23" s="212"/>
    </row>
    <row r="24" spans="1:50" x14ac:dyDescent="0.15">
      <c r="A24" s="46" t="s">
        <v>168</v>
      </c>
      <c r="C24" s="50"/>
      <c r="D24" s="51"/>
      <c r="E24" s="51"/>
      <c r="F24" s="51" t="s">
        <v>169</v>
      </c>
      <c r="G24" s="51"/>
      <c r="H24" s="51"/>
      <c r="I24" s="51"/>
      <c r="J24" s="51"/>
      <c r="K24" s="52"/>
      <c r="L24" s="52"/>
      <c r="M24" s="52"/>
      <c r="N24" s="53">
        <v>242223</v>
      </c>
      <c r="O24" s="56"/>
      <c r="P24" s="55"/>
      <c r="R24" s="3">
        <v>242222808</v>
      </c>
      <c r="AX24" s="212"/>
    </row>
    <row r="25" spans="1:50" x14ac:dyDescent="0.15">
      <c r="A25" s="46" t="s">
        <v>170</v>
      </c>
      <c r="C25" s="50"/>
      <c r="D25" s="51"/>
      <c r="E25" s="51"/>
      <c r="F25" s="51" t="s">
        <v>171</v>
      </c>
      <c r="G25" s="51"/>
      <c r="H25" s="51"/>
      <c r="I25" s="51"/>
      <c r="J25" s="51"/>
      <c r="K25" s="52"/>
      <c r="L25" s="52"/>
      <c r="M25" s="52"/>
      <c r="N25" s="53">
        <v>700275</v>
      </c>
      <c r="O25" s="56"/>
      <c r="P25" s="55"/>
      <c r="R25" s="3">
        <v>700274955</v>
      </c>
      <c r="AX25" s="212"/>
    </row>
    <row r="26" spans="1:50" x14ac:dyDescent="0.15">
      <c r="A26" s="46" t="s">
        <v>172</v>
      </c>
      <c r="C26" s="50"/>
      <c r="D26" s="51"/>
      <c r="E26" s="51"/>
      <c r="F26" s="51" t="s">
        <v>35</v>
      </c>
      <c r="G26" s="51"/>
      <c r="H26" s="51"/>
      <c r="I26" s="51"/>
      <c r="J26" s="51"/>
      <c r="K26" s="52"/>
      <c r="L26" s="52"/>
      <c r="M26" s="52"/>
      <c r="N26" s="53">
        <v>1327</v>
      </c>
      <c r="O26" s="56"/>
      <c r="P26" s="55"/>
      <c r="R26" s="3">
        <v>1327070</v>
      </c>
      <c r="AX26" s="212"/>
    </row>
    <row r="27" spans="1:50" x14ac:dyDescent="0.15">
      <c r="A27" s="46" t="s">
        <v>173</v>
      </c>
      <c r="C27" s="50"/>
      <c r="D27" s="51" t="s">
        <v>174</v>
      </c>
      <c r="E27" s="51"/>
      <c r="F27" s="51"/>
      <c r="G27" s="51"/>
      <c r="H27" s="51"/>
      <c r="I27" s="51"/>
      <c r="J27" s="51"/>
      <c r="K27" s="52"/>
      <c r="L27" s="52"/>
      <c r="M27" s="52"/>
      <c r="N27" s="53">
        <v>198459</v>
      </c>
      <c r="O27" s="56"/>
      <c r="P27" s="55"/>
      <c r="R27" s="3">
        <f>IF(COUNTIF(R28:R29,"-")=COUNTA(R28:R29),"-",SUM(R28:R29))</f>
        <v>198458766</v>
      </c>
      <c r="AX27" s="212"/>
    </row>
    <row r="28" spans="1:50" x14ac:dyDescent="0.15">
      <c r="A28" s="46" t="s">
        <v>175</v>
      </c>
      <c r="C28" s="50"/>
      <c r="D28" s="51"/>
      <c r="E28" s="51" t="s">
        <v>176</v>
      </c>
      <c r="F28" s="51"/>
      <c r="G28" s="51"/>
      <c r="H28" s="51"/>
      <c r="I28" s="51"/>
      <c r="J28" s="51"/>
      <c r="K28" s="57"/>
      <c r="L28" s="57"/>
      <c r="M28" s="57"/>
      <c r="N28" s="53">
        <v>150322</v>
      </c>
      <c r="O28" s="56"/>
      <c r="P28" s="55"/>
      <c r="R28" s="3">
        <v>150321959</v>
      </c>
      <c r="AX28" s="212"/>
    </row>
    <row r="29" spans="1:50" x14ac:dyDescent="0.15">
      <c r="A29" s="46" t="s">
        <v>177</v>
      </c>
      <c r="C29" s="50"/>
      <c r="D29" s="51"/>
      <c r="E29" s="51" t="s">
        <v>35</v>
      </c>
      <c r="F29" s="51"/>
      <c r="G29" s="52"/>
      <c r="H29" s="51"/>
      <c r="I29" s="51"/>
      <c r="J29" s="51"/>
      <c r="K29" s="57"/>
      <c r="L29" s="57"/>
      <c r="M29" s="57"/>
      <c r="N29" s="53">
        <v>48137</v>
      </c>
      <c r="O29" s="56"/>
      <c r="P29" s="55"/>
      <c r="R29" s="3">
        <v>48136807</v>
      </c>
      <c r="AX29" s="212"/>
    </row>
    <row r="30" spans="1:50" x14ac:dyDescent="0.15">
      <c r="A30" s="46" t="s">
        <v>133</v>
      </c>
      <c r="C30" s="58" t="s">
        <v>134</v>
      </c>
      <c r="D30" s="59"/>
      <c r="E30" s="59"/>
      <c r="F30" s="59"/>
      <c r="G30" s="59"/>
      <c r="H30" s="59"/>
      <c r="I30" s="59"/>
      <c r="J30" s="59"/>
      <c r="K30" s="60"/>
      <c r="L30" s="60"/>
      <c r="M30" s="60"/>
      <c r="N30" s="61">
        <v>-5124198</v>
      </c>
      <c r="O30" s="62"/>
      <c r="P30" s="55"/>
      <c r="R30" s="3">
        <f>IF(COUNTIF(R6:R27,"-")=COUNTA(R6:R27),"-",SUM(R27)-SUM(R6))</f>
        <v>-5124197926</v>
      </c>
      <c r="AX30" s="212"/>
    </row>
    <row r="31" spans="1:50" x14ac:dyDescent="0.15">
      <c r="A31" s="46" t="s">
        <v>180</v>
      </c>
      <c r="C31" s="50"/>
      <c r="D31" s="51" t="s">
        <v>181</v>
      </c>
      <c r="E31" s="51"/>
      <c r="F31" s="52"/>
      <c r="G31" s="51"/>
      <c r="H31" s="51"/>
      <c r="I31" s="51"/>
      <c r="J31" s="51"/>
      <c r="K31" s="52"/>
      <c r="L31" s="52"/>
      <c r="M31" s="52"/>
      <c r="N31" s="53">
        <v>87797</v>
      </c>
      <c r="O31" s="54"/>
      <c r="P31" s="55"/>
      <c r="R31" s="3">
        <f>IF(COUNTIF(R32:R36,"-")=COUNTA(R32:R36),"-",SUM(R32:R36))</f>
        <v>87797266</v>
      </c>
      <c r="AX31" s="212"/>
    </row>
    <row r="32" spans="1:50" x14ac:dyDescent="0.15">
      <c r="A32" s="46" t="s">
        <v>182</v>
      </c>
      <c r="C32" s="50"/>
      <c r="D32" s="51"/>
      <c r="E32" s="52" t="s">
        <v>183</v>
      </c>
      <c r="F32" s="52"/>
      <c r="G32" s="51"/>
      <c r="H32" s="51"/>
      <c r="I32" s="51"/>
      <c r="J32" s="51"/>
      <c r="K32" s="52"/>
      <c r="L32" s="52"/>
      <c r="M32" s="52"/>
      <c r="N32" s="53">
        <v>45142</v>
      </c>
      <c r="O32" s="56"/>
      <c r="P32" s="55"/>
      <c r="R32" s="3">
        <v>45142424</v>
      </c>
      <c r="AX32" s="212"/>
    </row>
    <row r="33" spans="1:50" x14ac:dyDescent="0.15">
      <c r="A33" s="46" t="s">
        <v>184</v>
      </c>
      <c r="C33" s="50"/>
      <c r="D33" s="51"/>
      <c r="E33" s="52" t="s">
        <v>185</v>
      </c>
      <c r="F33" s="52"/>
      <c r="G33" s="51"/>
      <c r="H33" s="51"/>
      <c r="I33" s="51"/>
      <c r="J33" s="51"/>
      <c r="K33" s="52"/>
      <c r="L33" s="52"/>
      <c r="M33" s="52"/>
      <c r="N33" s="53">
        <v>42584</v>
      </c>
      <c r="O33" s="56"/>
      <c r="P33" s="55"/>
      <c r="R33" s="3">
        <v>42583702</v>
      </c>
      <c r="AX33" s="212"/>
    </row>
    <row r="34" spans="1:50" x14ac:dyDescent="0.15">
      <c r="A34" s="46" t="s">
        <v>186</v>
      </c>
      <c r="C34" s="50"/>
      <c r="D34" s="51"/>
      <c r="E34" s="52" t="s">
        <v>187</v>
      </c>
      <c r="F34" s="52"/>
      <c r="G34" s="51"/>
      <c r="H34" s="52"/>
      <c r="I34" s="51"/>
      <c r="J34" s="51"/>
      <c r="K34" s="52"/>
      <c r="L34" s="52"/>
      <c r="M34" s="52"/>
      <c r="N34" s="53" t="s">
        <v>340</v>
      </c>
      <c r="O34" s="56"/>
      <c r="P34" s="55"/>
      <c r="R34" s="3" t="s">
        <v>11</v>
      </c>
      <c r="AX34" s="212"/>
    </row>
    <row r="35" spans="1:50" x14ac:dyDescent="0.15">
      <c r="A35" s="46" t="s">
        <v>188</v>
      </c>
      <c r="C35" s="50"/>
      <c r="D35" s="51"/>
      <c r="E35" s="51" t="s">
        <v>189</v>
      </c>
      <c r="F35" s="51"/>
      <c r="G35" s="51"/>
      <c r="H35" s="51"/>
      <c r="I35" s="51"/>
      <c r="J35" s="51"/>
      <c r="K35" s="52"/>
      <c r="L35" s="52"/>
      <c r="M35" s="52"/>
      <c r="N35" s="53" t="s">
        <v>341</v>
      </c>
      <c r="O35" s="56"/>
      <c r="P35" s="55"/>
      <c r="R35" s="3" t="s">
        <v>11</v>
      </c>
      <c r="AX35" s="212"/>
    </row>
    <row r="36" spans="1:50" x14ac:dyDescent="0.15">
      <c r="A36" s="46" t="s">
        <v>190</v>
      </c>
      <c r="C36" s="50"/>
      <c r="D36" s="51"/>
      <c r="E36" s="51" t="s">
        <v>35</v>
      </c>
      <c r="F36" s="51"/>
      <c r="G36" s="51"/>
      <c r="H36" s="51"/>
      <c r="I36" s="51"/>
      <c r="J36" s="51"/>
      <c r="K36" s="52"/>
      <c r="L36" s="52"/>
      <c r="M36" s="52"/>
      <c r="N36" s="53">
        <v>71</v>
      </c>
      <c r="O36" s="56"/>
      <c r="P36" s="55"/>
      <c r="R36" s="3">
        <v>71140</v>
      </c>
      <c r="AX36" s="212"/>
    </row>
    <row r="37" spans="1:50" x14ac:dyDescent="0.15">
      <c r="A37" s="46" t="s">
        <v>191</v>
      </c>
      <c r="C37" s="50"/>
      <c r="D37" s="51" t="s">
        <v>192</v>
      </c>
      <c r="E37" s="51"/>
      <c r="F37" s="51"/>
      <c r="G37" s="51"/>
      <c r="H37" s="51"/>
      <c r="I37" s="51"/>
      <c r="J37" s="51"/>
      <c r="K37" s="57"/>
      <c r="L37" s="57"/>
      <c r="M37" s="57"/>
      <c r="N37" s="53" t="s">
        <v>11</v>
      </c>
      <c r="O37" s="54"/>
      <c r="P37" s="55"/>
      <c r="R37" s="3" t="str">
        <f>IF(COUNTIF(R38:R39,"-")=COUNTA(R38:R39),"-",SUM(R38:R39))</f>
        <v>-</v>
      </c>
      <c r="AX37" s="212"/>
    </row>
    <row r="38" spans="1:50" x14ac:dyDescent="0.15">
      <c r="A38" s="46" t="s">
        <v>193</v>
      </c>
      <c r="C38" s="50"/>
      <c r="D38" s="51"/>
      <c r="E38" s="51" t="s">
        <v>194</v>
      </c>
      <c r="F38" s="51"/>
      <c r="G38" s="51"/>
      <c r="H38" s="51"/>
      <c r="I38" s="51"/>
      <c r="J38" s="51"/>
      <c r="K38" s="57"/>
      <c r="L38" s="57"/>
      <c r="M38" s="57"/>
      <c r="N38" s="53" t="s">
        <v>341</v>
      </c>
      <c r="O38" s="56"/>
      <c r="P38" s="55"/>
      <c r="R38" s="3" t="s">
        <v>11</v>
      </c>
      <c r="AX38" s="212"/>
    </row>
    <row r="39" spans="1:50" ht="14.25" thickBot="1" x14ac:dyDescent="0.2">
      <c r="A39" s="46" t="s">
        <v>195</v>
      </c>
      <c r="C39" s="50"/>
      <c r="D39" s="51"/>
      <c r="E39" s="51" t="s">
        <v>35</v>
      </c>
      <c r="F39" s="51"/>
      <c r="G39" s="51"/>
      <c r="H39" s="51"/>
      <c r="I39" s="51"/>
      <c r="J39" s="51"/>
      <c r="K39" s="57"/>
      <c r="L39" s="57"/>
      <c r="M39" s="57"/>
      <c r="N39" s="53" t="s">
        <v>342</v>
      </c>
      <c r="O39" s="56"/>
      <c r="P39" s="55"/>
      <c r="R39" s="3" t="s">
        <v>11</v>
      </c>
      <c r="AX39" s="212"/>
    </row>
    <row r="40" spans="1:50" ht="14.25" thickBot="1" x14ac:dyDescent="0.2">
      <c r="A40" s="46" t="s">
        <v>178</v>
      </c>
      <c r="C40" s="63" t="s">
        <v>179</v>
      </c>
      <c r="D40" s="64"/>
      <c r="E40" s="64"/>
      <c r="F40" s="64"/>
      <c r="G40" s="64"/>
      <c r="H40" s="64"/>
      <c r="I40" s="64"/>
      <c r="J40" s="64"/>
      <c r="K40" s="65"/>
      <c r="L40" s="65"/>
      <c r="M40" s="65"/>
      <c r="N40" s="66">
        <v>-5211995</v>
      </c>
      <c r="O40" s="67"/>
      <c r="P40" s="55"/>
      <c r="R40" s="3">
        <f>IF(COUNTIF(R30:R39,"-")=COUNTA(R30:R39),"-",SUM(R30,R37)-SUM(R31))</f>
        <v>-5211995192</v>
      </c>
      <c r="AX40" s="212"/>
    </row>
    <row r="41" spans="1:50" s="69" customFormat="1" ht="3.75" customHeight="1" x14ac:dyDescent="0.15">
      <c r="A41" s="68"/>
      <c r="C41" s="70"/>
      <c r="D41" s="70"/>
      <c r="E41" s="71"/>
      <c r="F41" s="71"/>
      <c r="G41" s="71"/>
      <c r="H41" s="71"/>
      <c r="I41" s="71"/>
      <c r="J41" s="72"/>
      <c r="K41" s="72"/>
      <c r="L41" s="72"/>
    </row>
    <row r="42" spans="1:50" s="69" customFormat="1" ht="15.6" customHeight="1" x14ac:dyDescent="0.15">
      <c r="A42" s="68"/>
      <c r="C42" s="73"/>
      <c r="D42" s="73" t="s">
        <v>323</v>
      </c>
      <c r="E42" s="74"/>
      <c r="F42" s="74"/>
      <c r="G42" s="74"/>
      <c r="H42" s="74"/>
      <c r="I42" s="74"/>
      <c r="J42" s="75"/>
      <c r="K42" s="75"/>
      <c r="L42" s="75"/>
    </row>
  </sheetData>
  <mergeCells count="5">
    <mergeCell ref="C1:O1"/>
    <mergeCell ref="C2:O2"/>
    <mergeCell ref="C3:O3"/>
    <mergeCell ref="C5:M5"/>
    <mergeCell ref="N5:O5"/>
  </mergeCells>
  <phoneticPr fontId="11"/>
  <pageMargins left="0.7" right="0.7" top="0.39370078740157477" bottom="0.39370078740157477" header="0.51181102362204722" footer="0.51181102362204722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X24"/>
  <sheetViews>
    <sheetView showGridLines="0" topLeftCell="B1" zoomScale="85" zoomScaleNormal="85" zoomScaleSheetLayoutView="100" workbookViewId="0">
      <selection activeCell="B1" sqref="B1"/>
    </sheetView>
  </sheetViews>
  <sheetFormatPr defaultColWidth="9" defaultRowHeight="12.75" x14ac:dyDescent="0.15"/>
  <cols>
    <col min="1" max="1" width="0" style="77" hidden="1" customWidth="1"/>
    <col min="2" max="2" width="1.125" style="79" customWidth="1"/>
    <col min="3" max="3" width="1.625" style="79" customWidth="1"/>
    <col min="4" max="9" width="2" style="79" customWidth="1"/>
    <col min="10" max="10" width="15.375" style="79" customWidth="1"/>
    <col min="11" max="11" width="21.625" style="79" bestFit="1" customWidth="1"/>
    <col min="12" max="12" width="3" style="79" bestFit="1" customWidth="1"/>
    <col min="13" max="13" width="21.625" style="79" bestFit="1" customWidth="1"/>
    <col min="14" max="14" width="3" style="79" bestFit="1" customWidth="1"/>
    <col min="15" max="15" width="21.625" style="79" bestFit="1" customWidth="1"/>
    <col min="16" max="16" width="3" style="79" bestFit="1" customWidth="1"/>
    <col min="17" max="17" width="21.625" style="79" hidden="1" customWidth="1"/>
    <col min="18" max="18" width="3" style="79" hidden="1" customWidth="1"/>
    <col min="19" max="19" width="1" style="79" customWidth="1"/>
    <col min="20" max="20" width="9" style="79"/>
    <col min="21" max="24" width="0" style="79" hidden="1" customWidth="1"/>
    <col min="25" max="16384" width="9" style="79"/>
  </cols>
  <sheetData>
    <row r="1" spans="1:24" ht="24" x14ac:dyDescent="0.25">
      <c r="B1" s="78"/>
      <c r="C1" s="261" t="s">
        <v>343</v>
      </c>
      <c r="D1" s="261"/>
      <c r="E1" s="261"/>
      <c r="F1" s="261"/>
      <c r="G1" s="261"/>
      <c r="H1" s="261"/>
      <c r="I1" s="261"/>
      <c r="J1" s="261"/>
      <c r="K1" s="261"/>
      <c r="L1" s="261"/>
      <c r="M1" s="261"/>
      <c r="N1" s="261"/>
      <c r="O1" s="261"/>
      <c r="P1" s="261"/>
      <c r="Q1" s="261"/>
      <c r="R1" s="261"/>
    </row>
    <row r="2" spans="1:24" ht="17.25" x14ac:dyDescent="0.2">
      <c r="B2" s="80"/>
      <c r="C2" s="262" t="s">
        <v>344</v>
      </c>
      <c r="D2" s="262"/>
      <c r="E2" s="262"/>
      <c r="F2" s="262"/>
      <c r="G2" s="262"/>
      <c r="H2" s="262"/>
      <c r="I2" s="262"/>
      <c r="J2" s="262"/>
      <c r="K2" s="262"/>
      <c r="L2" s="262"/>
      <c r="M2" s="262"/>
      <c r="N2" s="262"/>
      <c r="O2" s="262"/>
      <c r="P2" s="262"/>
      <c r="Q2" s="262"/>
      <c r="R2" s="262"/>
    </row>
    <row r="3" spans="1:24" ht="17.25" x14ac:dyDescent="0.2">
      <c r="B3" s="80"/>
      <c r="C3" s="262" t="s">
        <v>339</v>
      </c>
      <c r="D3" s="262"/>
      <c r="E3" s="262"/>
      <c r="F3" s="262"/>
      <c r="G3" s="262"/>
      <c r="H3" s="262"/>
      <c r="I3" s="262"/>
      <c r="J3" s="262"/>
      <c r="K3" s="262"/>
      <c r="L3" s="262"/>
      <c r="M3" s="262"/>
      <c r="N3" s="262"/>
      <c r="O3" s="262"/>
      <c r="P3" s="262"/>
      <c r="Q3" s="262"/>
      <c r="R3" s="262"/>
    </row>
    <row r="4" spans="1:24" ht="15.75" customHeight="1" thickBot="1" x14ac:dyDescent="0.2">
      <c r="B4" s="81"/>
      <c r="C4" s="82"/>
      <c r="D4" s="82"/>
      <c r="E4" s="82"/>
      <c r="F4" s="82"/>
      <c r="G4" s="82"/>
      <c r="H4" s="82"/>
      <c r="I4" s="82"/>
      <c r="J4" s="83"/>
      <c r="K4" s="82"/>
      <c r="L4" s="83"/>
      <c r="M4" s="82"/>
      <c r="N4" s="82"/>
      <c r="O4" s="82"/>
      <c r="P4" s="213" t="s">
        <v>333</v>
      </c>
      <c r="Q4" s="82"/>
      <c r="R4" s="83"/>
    </row>
    <row r="5" spans="1:24" ht="12.75" customHeight="1" x14ac:dyDescent="0.15">
      <c r="B5" s="84"/>
      <c r="C5" s="263" t="s">
        <v>0</v>
      </c>
      <c r="D5" s="264"/>
      <c r="E5" s="264"/>
      <c r="F5" s="264"/>
      <c r="G5" s="264"/>
      <c r="H5" s="264"/>
      <c r="I5" s="264"/>
      <c r="J5" s="265"/>
      <c r="K5" s="269" t="s">
        <v>324</v>
      </c>
      <c r="L5" s="264"/>
      <c r="M5" s="85"/>
      <c r="N5" s="85"/>
      <c r="O5" s="85"/>
      <c r="P5" s="86"/>
      <c r="Q5" s="85"/>
      <c r="R5" s="86"/>
    </row>
    <row r="6" spans="1:24" ht="29.25" customHeight="1" thickBot="1" x14ac:dyDescent="0.2">
      <c r="A6" s="77" t="s">
        <v>314</v>
      </c>
      <c r="B6" s="84"/>
      <c r="C6" s="266"/>
      <c r="D6" s="267"/>
      <c r="E6" s="267"/>
      <c r="F6" s="267"/>
      <c r="G6" s="267"/>
      <c r="H6" s="267"/>
      <c r="I6" s="267"/>
      <c r="J6" s="268"/>
      <c r="K6" s="270"/>
      <c r="L6" s="267"/>
      <c r="M6" s="271" t="s">
        <v>325</v>
      </c>
      <c r="N6" s="272"/>
      <c r="O6" s="271" t="s">
        <v>326</v>
      </c>
      <c r="P6" s="273"/>
      <c r="Q6" s="274" t="s">
        <v>132</v>
      </c>
      <c r="R6" s="275"/>
    </row>
    <row r="7" spans="1:24" ht="15.95" customHeight="1" x14ac:dyDescent="0.15">
      <c r="A7" s="77" t="s">
        <v>196</v>
      </c>
      <c r="B7" s="87"/>
      <c r="C7" s="88" t="s">
        <v>197</v>
      </c>
      <c r="D7" s="89"/>
      <c r="E7" s="89"/>
      <c r="F7" s="89"/>
      <c r="G7" s="89"/>
      <c r="H7" s="89"/>
      <c r="I7" s="89"/>
      <c r="J7" s="90"/>
      <c r="K7" s="91">
        <v>19193664</v>
      </c>
      <c r="L7" s="92" t="s">
        <v>345</v>
      </c>
      <c r="M7" s="91">
        <v>27434639</v>
      </c>
      <c r="N7" s="93"/>
      <c r="O7" s="91">
        <v>-8240976</v>
      </c>
      <c r="P7" s="95"/>
      <c r="Q7" s="94" t="s">
        <v>340</v>
      </c>
      <c r="R7" s="95"/>
      <c r="U7" s="216">
        <f t="shared" ref="U7:U12" si="0">IF(COUNTIF(V7:X7,"-")=COUNTA(V7:X7),"-",SUM(V7:X7))</f>
        <v>19193663594</v>
      </c>
      <c r="V7" s="216">
        <v>27434639418</v>
      </c>
      <c r="W7" s="216">
        <v>-8240975824</v>
      </c>
      <c r="X7" s="216" t="s">
        <v>11</v>
      </c>
    </row>
    <row r="8" spans="1:24" ht="15.95" customHeight="1" x14ac:dyDescent="0.15">
      <c r="A8" s="77" t="s">
        <v>198</v>
      </c>
      <c r="B8" s="87"/>
      <c r="C8" s="21"/>
      <c r="D8" s="16" t="s">
        <v>199</v>
      </c>
      <c r="E8" s="16"/>
      <c r="F8" s="16"/>
      <c r="G8" s="16"/>
      <c r="H8" s="16"/>
      <c r="I8" s="16"/>
      <c r="J8" s="96"/>
      <c r="K8" s="97">
        <v>-5211995</v>
      </c>
      <c r="L8" s="98"/>
      <c r="M8" s="252"/>
      <c r="N8" s="253"/>
      <c r="O8" s="97">
        <v>-5211995</v>
      </c>
      <c r="P8" s="103"/>
      <c r="Q8" s="100" t="s">
        <v>340</v>
      </c>
      <c r="R8" s="101"/>
      <c r="U8" s="216">
        <f t="shared" si="0"/>
        <v>-5211995192</v>
      </c>
      <c r="V8" s="216" t="s">
        <v>11</v>
      </c>
      <c r="W8" s="216">
        <v>-5211995192</v>
      </c>
      <c r="X8" s="216" t="s">
        <v>11</v>
      </c>
    </row>
    <row r="9" spans="1:24" ht="15.95" customHeight="1" x14ac:dyDescent="0.15">
      <c r="A9" s="77" t="s">
        <v>200</v>
      </c>
      <c r="B9" s="84"/>
      <c r="C9" s="102"/>
      <c r="D9" s="96" t="s">
        <v>201</v>
      </c>
      <c r="E9" s="96"/>
      <c r="F9" s="96"/>
      <c r="G9" s="96"/>
      <c r="H9" s="96"/>
      <c r="I9" s="96"/>
      <c r="J9" s="96"/>
      <c r="K9" s="97">
        <v>4684533</v>
      </c>
      <c r="L9" s="98"/>
      <c r="M9" s="249"/>
      <c r="N9" s="254"/>
      <c r="O9" s="97">
        <v>4684533</v>
      </c>
      <c r="P9" s="103"/>
      <c r="Q9" s="100" t="s">
        <v>11</v>
      </c>
      <c r="R9" s="103"/>
      <c r="U9" s="216">
        <f t="shared" si="0"/>
        <v>4684533328</v>
      </c>
      <c r="V9" s="216" t="s">
        <v>11</v>
      </c>
      <c r="W9" s="216">
        <f>IF(COUNTIF(W10:W11,"-")=COUNTA(W10:W11),"-",SUM(W10:W11))</f>
        <v>4684533328</v>
      </c>
      <c r="X9" s="216" t="s">
        <v>11</v>
      </c>
    </row>
    <row r="10" spans="1:24" ht="15.95" customHeight="1" x14ac:dyDescent="0.15">
      <c r="A10" s="77" t="s">
        <v>202</v>
      </c>
      <c r="B10" s="84"/>
      <c r="C10" s="104"/>
      <c r="D10" s="96"/>
      <c r="E10" s="105" t="s">
        <v>203</v>
      </c>
      <c r="F10" s="105"/>
      <c r="G10" s="105"/>
      <c r="H10" s="105"/>
      <c r="I10" s="105"/>
      <c r="J10" s="96"/>
      <c r="K10" s="97">
        <v>3862331</v>
      </c>
      <c r="L10" s="98"/>
      <c r="M10" s="249"/>
      <c r="N10" s="254"/>
      <c r="O10" s="97">
        <v>3862331</v>
      </c>
      <c r="P10" s="103"/>
      <c r="Q10" s="100" t="s">
        <v>340</v>
      </c>
      <c r="R10" s="103"/>
      <c r="U10" s="216">
        <f t="shared" si="0"/>
        <v>3862331030</v>
      </c>
      <c r="V10" s="216" t="s">
        <v>11</v>
      </c>
      <c r="W10" s="216">
        <v>3862331030</v>
      </c>
      <c r="X10" s="216" t="s">
        <v>11</v>
      </c>
    </row>
    <row r="11" spans="1:24" ht="15.95" customHeight="1" x14ac:dyDescent="0.15">
      <c r="A11" s="77" t="s">
        <v>204</v>
      </c>
      <c r="B11" s="84"/>
      <c r="C11" s="106"/>
      <c r="D11" s="107"/>
      <c r="E11" s="107" t="s">
        <v>205</v>
      </c>
      <c r="F11" s="107"/>
      <c r="G11" s="107"/>
      <c r="H11" s="107"/>
      <c r="I11" s="107"/>
      <c r="J11" s="108"/>
      <c r="K11" s="109">
        <v>822202</v>
      </c>
      <c r="L11" s="110"/>
      <c r="M11" s="255"/>
      <c r="N11" s="256"/>
      <c r="O11" s="109">
        <v>822202</v>
      </c>
      <c r="P11" s="113"/>
      <c r="Q11" s="112" t="s">
        <v>340</v>
      </c>
      <c r="R11" s="113"/>
      <c r="U11" s="216">
        <f t="shared" si="0"/>
        <v>822202298</v>
      </c>
      <c r="V11" s="216" t="s">
        <v>11</v>
      </c>
      <c r="W11" s="216">
        <v>822202298</v>
      </c>
      <c r="X11" s="216" t="s">
        <v>11</v>
      </c>
    </row>
    <row r="12" spans="1:24" ht="15.95" customHeight="1" x14ac:dyDescent="0.15">
      <c r="A12" s="77" t="s">
        <v>206</v>
      </c>
      <c r="B12" s="84"/>
      <c r="C12" s="114"/>
      <c r="D12" s="115" t="s">
        <v>207</v>
      </c>
      <c r="E12" s="116"/>
      <c r="F12" s="115"/>
      <c r="G12" s="115"/>
      <c r="H12" s="115"/>
      <c r="I12" s="115"/>
      <c r="J12" s="117"/>
      <c r="K12" s="118">
        <v>-527462</v>
      </c>
      <c r="L12" s="119"/>
      <c r="M12" s="257"/>
      <c r="N12" s="258"/>
      <c r="O12" s="118">
        <v>-527462</v>
      </c>
      <c r="P12" s="121"/>
      <c r="Q12" s="120" t="s">
        <v>11</v>
      </c>
      <c r="R12" s="121"/>
      <c r="U12" s="216">
        <f t="shared" si="0"/>
        <v>-527461864</v>
      </c>
      <c r="V12" s="216" t="s">
        <v>11</v>
      </c>
      <c r="W12" s="216">
        <f>IF(COUNTIF(W8:W9,"-")=COUNTA(W8:W9),"-",SUM(W8:W9))</f>
        <v>-527461864</v>
      </c>
      <c r="X12" s="216" t="s">
        <v>11</v>
      </c>
    </row>
    <row r="13" spans="1:24" ht="15.95" customHeight="1" x14ac:dyDescent="0.15">
      <c r="A13" s="77" t="s">
        <v>208</v>
      </c>
      <c r="B13" s="84"/>
      <c r="C13" s="21"/>
      <c r="D13" s="122" t="s">
        <v>327</v>
      </c>
      <c r="E13" s="122"/>
      <c r="F13" s="122"/>
      <c r="G13" s="105"/>
      <c r="H13" s="105"/>
      <c r="I13" s="105"/>
      <c r="J13" s="96"/>
      <c r="K13" s="245"/>
      <c r="L13" s="246"/>
      <c r="M13" s="97">
        <v>-579950</v>
      </c>
      <c r="N13" s="99"/>
      <c r="O13" s="97">
        <v>579950</v>
      </c>
      <c r="P13" s="103"/>
      <c r="Q13" s="259" t="s">
        <v>11</v>
      </c>
      <c r="R13" s="260"/>
      <c r="U13" s="216">
        <v>0</v>
      </c>
      <c r="V13" s="216">
        <f>IF(COUNTA(V14:V17)=COUNTIF(V14:V17,"-"),"-",SUM(V14,V16,V15,V17))</f>
        <v>-579949764</v>
      </c>
      <c r="W13" s="216">
        <f>IF(COUNTA(W14:W17)=COUNTIF(W14:W17,"-"),"-",SUM(W14,W16,W15,W17))</f>
        <v>579949764</v>
      </c>
      <c r="X13" s="216" t="s">
        <v>11</v>
      </c>
    </row>
    <row r="14" spans="1:24" ht="15.95" customHeight="1" x14ac:dyDescent="0.15">
      <c r="A14" s="77" t="s">
        <v>209</v>
      </c>
      <c r="B14" s="84"/>
      <c r="C14" s="21"/>
      <c r="D14" s="122"/>
      <c r="E14" s="122" t="s">
        <v>210</v>
      </c>
      <c r="F14" s="105"/>
      <c r="G14" s="105"/>
      <c r="H14" s="105"/>
      <c r="I14" s="105"/>
      <c r="J14" s="96"/>
      <c r="K14" s="245"/>
      <c r="L14" s="246"/>
      <c r="M14" s="97">
        <v>730296</v>
      </c>
      <c r="N14" s="99"/>
      <c r="O14" s="97">
        <v>-730296</v>
      </c>
      <c r="P14" s="103"/>
      <c r="Q14" s="247" t="s">
        <v>11</v>
      </c>
      <c r="R14" s="248"/>
      <c r="U14" s="216">
        <v>0</v>
      </c>
      <c r="V14" s="216">
        <v>730296222</v>
      </c>
      <c r="W14" s="216">
        <v>-730296222</v>
      </c>
      <c r="X14" s="216" t="s">
        <v>11</v>
      </c>
    </row>
    <row r="15" spans="1:24" ht="15.95" customHeight="1" x14ac:dyDescent="0.15">
      <c r="A15" s="77" t="s">
        <v>211</v>
      </c>
      <c r="B15" s="84"/>
      <c r="C15" s="21"/>
      <c r="D15" s="122"/>
      <c r="E15" s="122" t="s">
        <v>212</v>
      </c>
      <c r="F15" s="122"/>
      <c r="G15" s="105"/>
      <c r="H15" s="105"/>
      <c r="I15" s="105"/>
      <c r="J15" s="96"/>
      <c r="K15" s="245"/>
      <c r="L15" s="246"/>
      <c r="M15" s="97">
        <v>-1206282</v>
      </c>
      <c r="N15" s="99"/>
      <c r="O15" s="97">
        <v>1206282</v>
      </c>
      <c r="P15" s="103"/>
      <c r="Q15" s="247" t="s">
        <v>11</v>
      </c>
      <c r="R15" s="248"/>
      <c r="U15" s="216">
        <v>0</v>
      </c>
      <c r="V15" s="216">
        <v>-1206281915</v>
      </c>
      <c r="W15" s="216">
        <v>1206281915</v>
      </c>
      <c r="X15" s="216" t="s">
        <v>11</v>
      </c>
    </row>
    <row r="16" spans="1:24" ht="15.95" customHeight="1" x14ac:dyDescent="0.15">
      <c r="A16" s="77" t="s">
        <v>213</v>
      </c>
      <c r="B16" s="84"/>
      <c r="C16" s="21"/>
      <c r="D16" s="122"/>
      <c r="E16" s="122" t="s">
        <v>214</v>
      </c>
      <c r="F16" s="122"/>
      <c r="G16" s="105"/>
      <c r="H16" s="105"/>
      <c r="I16" s="105"/>
      <c r="J16" s="96"/>
      <c r="K16" s="245"/>
      <c r="L16" s="246"/>
      <c r="M16" s="97">
        <v>457841</v>
      </c>
      <c r="N16" s="99"/>
      <c r="O16" s="97">
        <v>-457841</v>
      </c>
      <c r="P16" s="103"/>
      <c r="Q16" s="247" t="s">
        <v>11</v>
      </c>
      <c r="R16" s="248"/>
      <c r="U16" s="216">
        <v>0</v>
      </c>
      <c r="V16" s="216">
        <v>457840588</v>
      </c>
      <c r="W16" s="216">
        <v>-457840588</v>
      </c>
      <c r="X16" s="216" t="s">
        <v>11</v>
      </c>
    </row>
    <row r="17" spans="1:24" ht="15.95" customHeight="1" x14ac:dyDescent="0.15">
      <c r="A17" s="77" t="s">
        <v>215</v>
      </c>
      <c r="B17" s="84"/>
      <c r="C17" s="21"/>
      <c r="D17" s="122"/>
      <c r="E17" s="122" t="s">
        <v>216</v>
      </c>
      <c r="F17" s="122"/>
      <c r="G17" s="105"/>
      <c r="H17" s="17"/>
      <c r="I17" s="105"/>
      <c r="J17" s="96"/>
      <c r="K17" s="245"/>
      <c r="L17" s="246"/>
      <c r="M17" s="97">
        <v>-561805</v>
      </c>
      <c r="N17" s="99"/>
      <c r="O17" s="97">
        <v>561805</v>
      </c>
      <c r="P17" s="103"/>
      <c r="Q17" s="247" t="s">
        <v>11</v>
      </c>
      <c r="R17" s="248"/>
      <c r="U17" s="216">
        <v>0</v>
      </c>
      <c r="V17" s="216">
        <v>-561804659</v>
      </c>
      <c r="W17" s="216">
        <v>561804659</v>
      </c>
      <c r="X17" s="216" t="s">
        <v>11</v>
      </c>
    </row>
    <row r="18" spans="1:24" ht="15.95" customHeight="1" x14ac:dyDescent="0.15">
      <c r="A18" s="77" t="s">
        <v>217</v>
      </c>
      <c r="B18" s="84"/>
      <c r="C18" s="21"/>
      <c r="D18" s="122" t="s">
        <v>218</v>
      </c>
      <c r="E18" s="105"/>
      <c r="F18" s="105"/>
      <c r="G18" s="105"/>
      <c r="H18" s="105"/>
      <c r="I18" s="105"/>
      <c r="J18" s="96"/>
      <c r="K18" s="97">
        <v>-250</v>
      </c>
      <c r="L18" s="98"/>
      <c r="M18" s="97">
        <v>-250</v>
      </c>
      <c r="N18" s="99"/>
      <c r="O18" s="249"/>
      <c r="P18" s="250"/>
      <c r="Q18" s="251" t="s">
        <v>11</v>
      </c>
      <c r="R18" s="250"/>
      <c r="U18" s="216">
        <f>IF(COUNTIF(V18:X18,"-")=COUNTA(V18:X18),"-",SUM(V18:X18))</f>
        <v>-250425</v>
      </c>
      <c r="V18" s="216">
        <v>-250425</v>
      </c>
      <c r="W18" s="216" t="s">
        <v>11</v>
      </c>
      <c r="X18" s="216" t="s">
        <v>11</v>
      </c>
    </row>
    <row r="19" spans="1:24" ht="15.95" customHeight="1" x14ac:dyDescent="0.15">
      <c r="A19" s="77" t="s">
        <v>219</v>
      </c>
      <c r="B19" s="84"/>
      <c r="C19" s="21"/>
      <c r="D19" s="122" t="s">
        <v>220</v>
      </c>
      <c r="E19" s="122"/>
      <c r="F19" s="105"/>
      <c r="G19" s="105"/>
      <c r="H19" s="105"/>
      <c r="I19" s="105"/>
      <c r="J19" s="96"/>
      <c r="K19" s="97">
        <v>-1992</v>
      </c>
      <c r="L19" s="98"/>
      <c r="M19" s="97">
        <v>-1992</v>
      </c>
      <c r="N19" s="99"/>
      <c r="O19" s="249"/>
      <c r="P19" s="250"/>
      <c r="Q19" s="251" t="s">
        <v>11</v>
      </c>
      <c r="R19" s="250"/>
      <c r="U19" s="216">
        <f>IF(COUNTIF(V19:X19,"-")=COUNTA(V19:X19),"-",SUM(V19:X19))</f>
        <v>-1991658</v>
      </c>
      <c r="V19" s="216">
        <v>-1991658</v>
      </c>
      <c r="W19" s="216" t="s">
        <v>11</v>
      </c>
      <c r="X19" s="216" t="s">
        <v>11</v>
      </c>
    </row>
    <row r="20" spans="1:24" ht="15.95" customHeight="1" x14ac:dyDescent="0.15">
      <c r="A20" s="77" t="s">
        <v>222</v>
      </c>
      <c r="B20" s="84"/>
      <c r="C20" s="106"/>
      <c r="D20" s="107" t="s">
        <v>35</v>
      </c>
      <c r="E20" s="107"/>
      <c r="F20" s="107"/>
      <c r="G20" s="123"/>
      <c r="H20" s="123"/>
      <c r="I20" s="123"/>
      <c r="J20" s="108"/>
      <c r="K20" s="109" t="s">
        <v>11</v>
      </c>
      <c r="L20" s="110"/>
      <c r="M20" s="109" t="s">
        <v>341</v>
      </c>
      <c r="N20" s="111"/>
      <c r="O20" s="109" t="s">
        <v>342</v>
      </c>
      <c r="P20" s="113"/>
      <c r="Q20" s="243" t="s">
        <v>11</v>
      </c>
      <c r="R20" s="244"/>
      <c r="S20" s="124"/>
      <c r="U20" s="216" t="str">
        <f>IF(COUNTIF(V20:X20,"-")=COUNTA(V20:X20),"-",SUM(V20:X20))</f>
        <v>-</v>
      </c>
      <c r="V20" s="216" t="s">
        <v>340</v>
      </c>
      <c r="W20" s="216" t="s">
        <v>340</v>
      </c>
      <c r="X20" s="216" t="s">
        <v>11</v>
      </c>
    </row>
    <row r="21" spans="1:24" ht="15.95" customHeight="1" thickBot="1" x14ac:dyDescent="0.2">
      <c r="A21" s="77" t="s">
        <v>223</v>
      </c>
      <c r="B21" s="84"/>
      <c r="C21" s="125"/>
      <c r="D21" s="126" t="s">
        <v>224</v>
      </c>
      <c r="E21" s="126"/>
      <c r="F21" s="127"/>
      <c r="G21" s="127"/>
      <c r="H21" s="128"/>
      <c r="I21" s="127"/>
      <c r="J21" s="129"/>
      <c r="K21" s="130">
        <v>-529704</v>
      </c>
      <c r="L21" s="131"/>
      <c r="M21" s="130">
        <v>-582192</v>
      </c>
      <c r="N21" s="132"/>
      <c r="O21" s="130">
        <v>52488</v>
      </c>
      <c r="P21" s="214"/>
      <c r="Q21" s="133" t="s">
        <v>11</v>
      </c>
      <c r="R21" s="134"/>
      <c r="S21" s="124"/>
      <c r="U21" s="216">
        <f>IF(COUNTIF(V21:X21,"-")=COUNTA(V21:X21),"-",SUM(V21:X21))</f>
        <v>-529703947</v>
      </c>
      <c r="V21" s="216">
        <f>IF(AND(V13="-",COUNTIF(V18:V19,"-")=COUNTA(V18:V19),V20="-"),"-",SUM(V13,V18:V19,V20))</f>
        <v>-582191847</v>
      </c>
      <c r="W21" s="216">
        <f>IF(AND(W12="-",W13="-",COUNTIF(W18:W19,"-")=COUNTA(W18:W19),W20="-"),"-",SUM(W12,W13,W18:W19,W20))</f>
        <v>52487900</v>
      </c>
      <c r="X21" s="216" t="s">
        <v>11</v>
      </c>
    </row>
    <row r="22" spans="1:24" ht="15.95" customHeight="1" thickBot="1" x14ac:dyDescent="0.2">
      <c r="A22" s="77" t="s">
        <v>225</v>
      </c>
      <c r="B22" s="84"/>
      <c r="C22" s="135" t="s">
        <v>226</v>
      </c>
      <c r="D22" s="136"/>
      <c r="E22" s="136"/>
      <c r="F22" s="136"/>
      <c r="G22" s="137"/>
      <c r="H22" s="137"/>
      <c r="I22" s="137"/>
      <c r="J22" s="138"/>
      <c r="K22" s="139">
        <v>18663960</v>
      </c>
      <c r="L22" s="140" t="s">
        <v>345</v>
      </c>
      <c r="M22" s="139">
        <v>26852448</v>
      </c>
      <c r="N22" s="141" t="s">
        <v>345</v>
      </c>
      <c r="O22" s="139">
        <v>-8188488</v>
      </c>
      <c r="P22" s="215"/>
      <c r="Q22" s="142" t="s">
        <v>11</v>
      </c>
      <c r="R22" s="143"/>
      <c r="S22" s="124"/>
      <c r="U22" s="216">
        <f>IF(COUNTIF(V22:X22,"-")=COUNTA(V22:X22),"-",SUM(V22:X22))</f>
        <v>18663959647</v>
      </c>
      <c r="V22" s="216">
        <v>26852447571</v>
      </c>
      <c r="W22" s="216">
        <v>-8188487924</v>
      </c>
      <c r="X22" s="216" t="s">
        <v>11</v>
      </c>
    </row>
    <row r="23" spans="1:24" ht="6.75" customHeight="1" x14ac:dyDescent="0.15">
      <c r="B23" s="84"/>
      <c r="C23" s="144"/>
      <c r="D23" s="145"/>
      <c r="E23" s="145"/>
      <c r="F23" s="145"/>
      <c r="G23" s="145"/>
      <c r="H23" s="145"/>
      <c r="I23" s="145"/>
      <c r="J23" s="145"/>
      <c r="K23" s="84"/>
      <c r="L23" s="84"/>
      <c r="M23" s="84"/>
      <c r="N23" s="84"/>
      <c r="O23" s="84"/>
      <c r="P23" s="84"/>
      <c r="Q23" s="84"/>
      <c r="R23" s="16"/>
      <c r="S23" s="124"/>
    </row>
    <row r="24" spans="1:24" ht="15.6" customHeight="1" x14ac:dyDescent="0.15">
      <c r="B24" s="84"/>
      <c r="C24" s="146"/>
      <c r="D24" s="147" t="s">
        <v>323</v>
      </c>
      <c r="F24" s="148"/>
      <c r="G24" s="149"/>
      <c r="H24" s="148"/>
      <c r="I24" s="148"/>
      <c r="J24" s="146"/>
      <c r="K24" s="84"/>
      <c r="L24" s="84"/>
      <c r="M24" s="84"/>
      <c r="N24" s="84"/>
      <c r="O24" s="84"/>
      <c r="P24" s="84"/>
      <c r="Q24" s="84"/>
      <c r="R24" s="16"/>
      <c r="S24" s="124"/>
    </row>
  </sheetData>
  <mergeCells count="28">
    <mergeCell ref="C1:R1"/>
    <mergeCell ref="C2:R2"/>
    <mergeCell ref="C3:R3"/>
    <mergeCell ref="C5:J6"/>
    <mergeCell ref="K5:L6"/>
    <mergeCell ref="M6:N6"/>
    <mergeCell ref="O6:P6"/>
    <mergeCell ref="Q6:R6"/>
    <mergeCell ref="K16:L16"/>
    <mergeCell ref="Q16:R16"/>
    <mergeCell ref="M8:N8"/>
    <mergeCell ref="M9:N9"/>
    <mergeCell ref="M10:N10"/>
    <mergeCell ref="M11:N11"/>
    <mergeCell ref="M12:N12"/>
    <mergeCell ref="K13:L13"/>
    <mergeCell ref="Q13:R13"/>
    <mergeCell ref="K14:L14"/>
    <mergeCell ref="Q14:R14"/>
    <mergeCell ref="K15:L15"/>
    <mergeCell ref="Q15:R15"/>
    <mergeCell ref="Q20:R20"/>
    <mergeCell ref="K17:L17"/>
    <mergeCell ref="Q17:R17"/>
    <mergeCell ref="O18:P18"/>
    <mergeCell ref="Q18:R18"/>
    <mergeCell ref="O19:P19"/>
    <mergeCell ref="Q19:R19"/>
  </mergeCells>
  <phoneticPr fontId="11"/>
  <pageMargins left="0.70866141732283472" right="0.70866141732283472" top="0.39370078740157477" bottom="0.39370078740157477" header="0.51181102362204722" footer="0.51181102362204722"/>
  <pageSetup paperSize="9" scale="85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AX61"/>
  <sheetViews>
    <sheetView topLeftCell="B1" zoomScale="85" zoomScaleNormal="85" workbookViewId="0">
      <selection activeCell="B1" sqref="B1"/>
    </sheetView>
  </sheetViews>
  <sheetFormatPr defaultColWidth="9" defaultRowHeight="13.5" x14ac:dyDescent="0.15"/>
  <cols>
    <col min="1" max="1" width="0" style="1" hidden="1" customWidth="1"/>
    <col min="2" max="2" width="0.75" style="2" customWidth="1"/>
    <col min="3" max="11" width="2.125" style="2" customWidth="1"/>
    <col min="12" max="12" width="13.25" style="2" customWidth="1"/>
    <col min="13" max="13" width="21.625" style="2" bestFit="1" customWidth="1"/>
    <col min="14" max="14" width="3" style="2" customWidth="1"/>
    <col min="15" max="15" width="0.75" style="45" customWidth="1"/>
    <col min="16" max="16" width="9" style="3"/>
    <col min="17" max="17" width="0" style="3" hidden="1" customWidth="1"/>
    <col min="18" max="16384" width="9" style="3"/>
  </cols>
  <sheetData>
    <row r="1" spans="1:50" s="45" customFormat="1" ht="24" x14ac:dyDescent="0.15">
      <c r="A1" s="1"/>
      <c r="B1" s="150"/>
      <c r="C1" s="285" t="s">
        <v>346</v>
      </c>
      <c r="D1" s="285"/>
      <c r="E1" s="285"/>
      <c r="F1" s="285"/>
      <c r="G1" s="285"/>
      <c r="H1" s="285"/>
      <c r="I1" s="285"/>
      <c r="J1" s="285"/>
      <c r="K1" s="285"/>
      <c r="L1" s="285"/>
      <c r="M1" s="285"/>
      <c r="N1" s="285"/>
    </row>
    <row r="2" spans="1:50" s="45" customFormat="1" ht="14.25" x14ac:dyDescent="0.15">
      <c r="A2" s="151"/>
      <c r="B2" s="152"/>
      <c r="C2" s="286" t="s">
        <v>338</v>
      </c>
      <c r="D2" s="286"/>
      <c r="E2" s="286"/>
      <c r="F2" s="286"/>
      <c r="G2" s="286"/>
      <c r="H2" s="286"/>
      <c r="I2" s="286"/>
      <c r="J2" s="286"/>
      <c r="K2" s="286"/>
      <c r="L2" s="286"/>
      <c r="M2" s="286"/>
      <c r="N2" s="286"/>
    </row>
    <row r="3" spans="1:50" s="45" customFormat="1" ht="14.25" x14ac:dyDescent="0.15">
      <c r="A3" s="151"/>
      <c r="B3" s="152"/>
      <c r="C3" s="286" t="s">
        <v>347</v>
      </c>
      <c r="D3" s="286"/>
      <c r="E3" s="286"/>
      <c r="F3" s="286"/>
      <c r="G3" s="286"/>
      <c r="H3" s="286"/>
      <c r="I3" s="286"/>
      <c r="J3" s="286"/>
      <c r="K3" s="286"/>
      <c r="L3" s="286"/>
      <c r="M3" s="286"/>
      <c r="N3" s="286"/>
    </row>
    <row r="4" spans="1:50" s="45" customFormat="1" ht="14.25" thickBot="1" x14ac:dyDescent="0.2">
      <c r="A4" s="151"/>
      <c r="B4" s="152"/>
      <c r="C4" s="153"/>
      <c r="D4" s="153"/>
      <c r="E4" s="153"/>
      <c r="F4" s="153"/>
      <c r="G4" s="153"/>
      <c r="H4" s="153"/>
      <c r="I4" s="153"/>
      <c r="J4" s="153"/>
      <c r="K4" s="153"/>
      <c r="L4" s="153"/>
      <c r="M4" s="153"/>
      <c r="N4" s="154" t="s">
        <v>333</v>
      </c>
    </row>
    <row r="5" spans="1:50" s="45" customFormat="1" x14ac:dyDescent="0.15">
      <c r="A5" s="151"/>
      <c r="B5" s="152"/>
      <c r="C5" s="287" t="s">
        <v>0</v>
      </c>
      <c r="D5" s="288"/>
      <c r="E5" s="288"/>
      <c r="F5" s="288"/>
      <c r="G5" s="288"/>
      <c r="H5" s="288"/>
      <c r="I5" s="288"/>
      <c r="J5" s="289"/>
      <c r="K5" s="289"/>
      <c r="L5" s="290"/>
      <c r="M5" s="294" t="s">
        <v>316</v>
      </c>
      <c r="N5" s="295"/>
    </row>
    <row r="6" spans="1:50" s="45" customFormat="1" ht="14.25" thickBot="1" x14ac:dyDescent="0.2">
      <c r="A6" s="151" t="s">
        <v>314</v>
      </c>
      <c r="B6" s="152"/>
      <c r="C6" s="291"/>
      <c r="D6" s="292"/>
      <c r="E6" s="292"/>
      <c r="F6" s="292"/>
      <c r="G6" s="292"/>
      <c r="H6" s="292"/>
      <c r="I6" s="292"/>
      <c r="J6" s="292"/>
      <c r="K6" s="292"/>
      <c r="L6" s="293"/>
      <c r="M6" s="296"/>
      <c r="N6" s="297"/>
    </row>
    <row r="7" spans="1:50" s="45" customFormat="1" x14ac:dyDescent="0.15">
      <c r="A7" s="155"/>
      <c r="B7" s="156"/>
      <c r="C7" s="157" t="s">
        <v>328</v>
      </c>
      <c r="D7" s="158"/>
      <c r="E7" s="158"/>
      <c r="F7" s="159"/>
      <c r="G7" s="159"/>
      <c r="H7" s="160"/>
      <c r="I7" s="159"/>
      <c r="J7" s="160"/>
      <c r="K7" s="160"/>
      <c r="L7" s="161"/>
      <c r="M7" s="162"/>
      <c r="N7" s="163"/>
      <c r="AX7" s="217"/>
    </row>
    <row r="8" spans="1:50" s="45" customFormat="1" x14ac:dyDescent="0.15">
      <c r="A8" s="1" t="s">
        <v>229</v>
      </c>
      <c r="B8" s="2"/>
      <c r="C8" s="164"/>
      <c r="D8" s="165" t="s">
        <v>230</v>
      </c>
      <c r="E8" s="165"/>
      <c r="F8" s="166"/>
      <c r="G8" s="166"/>
      <c r="H8" s="153"/>
      <c r="I8" s="166"/>
      <c r="J8" s="153"/>
      <c r="K8" s="153"/>
      <c r="L8" s="167"/>
      <c r="M8" s="168">
        <v>4132633</v>
      </c>
      <c r="N8" s="169"/>
      <c r="Q8" s="45">
        <f>IF(AND(Q9="-",Q14="-"),"-",SUM(Q9,Q14))</f>
        <v>4132632863</v>
      </c>
      <c r="AX8" s="217"/>
    </row>
    <row r="9" spans="1:50" s="45" customFormat="1" x14ac:dyDescent="0.15">
      <c r="A9" s="1" t="s">
        <v>231</v>
      </c>
      <c r="B9" s="2"/>
      <c r="C9" s="164"/>
      <c r="D9" s="165"/>
      <c r="E9" s="165" t="s">
        <v>232</v>
      </c>
      <c r="F9" s="166"/>
      <c r="G9" s="166"/>
      <c r="H9" s="166"/>
      <c r="I9" s="166"/>
      <c r="J9" s="153"/>
      <c r="K9" s="153"/>
      <c r="L9" s="167"/>
      <c r="M9" s="168">
        <v>2482759</v>
      </c>
      <c r="N9" s="169"/>
      <c r="Q9" s="45">
        <f>IF(COUNTIF(Q10:Q13,"-")=COUNTA(Q10:Q13),"-",SUM(Q10:Q13))</f>
        <v>2482758734</v>
      </c>
      <c r="AX9" s="217"/>
    </row>
    <row r="10" spans="1:50" s="45" customFormat="1" x14ac:dyDescent="0.15">
      <c r="A10" s="1" t="s">
        <v>233</v>
      </c>
      <c r="B10" s="2"/>
      <c r="C10" s="164"/>
      <c r="D10" s="165"/>
      <c r="E10" s="165"/>
      <c r="F10" s="166" t="s">
        <v>234</v>
      </c>
      <c r="G10" s="166"/>
      <c r="H10" s="166"/>
      <c r="I10" s="166"/>
      <c r="J10" s="153"/>
      <c r="K10" s="153"/>
      <c r="L10" s="167"/>
      <c r="M10" s="168">
        <v>894229</v>
      </c>
      <c r="N10" s="169"/>
      <c r="Q10" s="45">
        <v>894229194</v>
      </c>
      <c r="AX10" s="217"/>
    </row>
    <row r="11" spans="1:50" s="45" customFormat="1" x14ac:dyDescent="0.15">
      <c r="A11" s="1" t="s">
        <v>235</v>
      </c>
      <c r="B11" s="2"/>
      <c r="C11" s="164"/>
      <c r="D11" s="165"/>
      <c r="E11" s="165"/>
      <c r="F11" s="166" t="s">
        <v>236</v>
      </c>
      <c r="G11" s="166"/>
      <c r="H11" s="166"/>
      <c r="I11" s="166"/>
      <c r="J11" s="153"/>
      <c r="K11" s="153"/>
      <c r="L11" s="167"/>
      <c r="M11" s="168">
        <v>1535048</v>
      </c>
      <c r="N11" s="169"/>
      <c r="Q11" s="45">
        <v>1535048170</v>
      </c>
      <c r="AX11" s="217"/>
    </row>
    <row r="12" spans="1:50" s="45" customFormat="1" x14ac:dyDescent="0.15">
      <c r="A12" s="1" t="s">
        <v>237</v>
      </c>
      <c r="B12" s="2"/>
      <c r="C12" s="170"/>
      <c r="D12" s="153"/>
      <c r="E12" s="153"/>
      <c r="F12" s="153" t="s">
        <v>238</v>
      </c>
      <c r="G12" s="153"/>
      <c r="H12" s="153"/>
      <c r="I12" s="153"/>
      <c r="J12" s="153"/>
      <c r="K12" s="153"/>
      <c r="L12" s="167"/>
      <c r="M12" s="168">
        <v>33957</v>
      </c>
      <c r="N12" s="169"/>
      <c r="Q12" s="45">
        <v>33956739</v>
      </c>
      <c r="AX12" s="217"/>
    </row>
    <row r="13" spans="1:50" s="45" customFormat="1" x14ac:dyDescent="0.15">
      <c r="A13" s="1" t="s">
        <v>239</v>
      </c>
      <c r="B13" s="2"/>
      <c r="C13" s="171"/>
      <c r="D13" s="172"/>
      <c r="E13" s="153"/>
      <c r="F13" s="172" t="s">
        <v>240</v>
      </c>
      <c r="G13" s="172"/>
      <c r="H13" s="172"/>
      <c r="I13" s="172"/>
      <c r="J13" s="153"/>
      <c r="K13" s="153"/>
      <c r="L13" s="167"/>
      <c r="M13" s="168">
        <v>19525</v>
      </c>
      <c r="N13" s="169"/>
      <c r="Q13" s="45">
        <v>19524631</v>
      </c>
      <c r="AX13" s="217"/>
    </row>
    <row r="14" spans="1:50" s="45" customFormat="1" x14ac:dyDescent="0.15">
      <c r="A14" s="1" t="s">
        <v>241</v>
      </c>
      <c r="B14" s="2"/>
      <c r="C14" s="170"/>
      <c r="D14" s="172"/>
      <c r="E14" s="153" t="s">
        <v>242</v>
      </c>
      <c r="F14" s="172"/>
      <c r="G14" s="172"/>
      <c r="H14" s="172"/>
      <c r="I14" s="172"/>
      <c r="J14" s="153"/>
      <c r="K14" s="153"/>
      <c r="L14" s="167"/>
      <c r="M14" s="168">
        <v>1649874</v>
      </c>
      <c r="N14" s="169"/>
      <c r="Q14" s="45">
        <f>IF(COUNTIF(Q15:Q18,"-")=COUNTA(Q15:Q18),"-",SUM(Q15:Q18))</f>
        <v>1649874129</v>
      </c>
      <c r="AX14" s="217"/>
    </row>
    <row r="15" spans="1:50" s="45" customFormat="1" x14ac:dyDescent="0.15">
      <c r="A15" s="1" t="s">
        <v>243</v>
      </c>
      <c r="B15" s="2"/>
      <c r="C15" s="170"/>
      <c r="D15" s="172"/>
      <c r="E15" s="172"/>
      <c r="F15" s="153" t="s">
        <v>244</v>
      </c>
      <c r="G15" s="172"/>
      <c r="H15" s="172"/>
      <c r="I15" s="172"/>
      <c r="J15" s="153"/>
      <c r="K15" s="153"/>
      <c r="L15" s="167"/>
      <c r="M15" s="168">
        <v>706049</v>
      </c>
      <c r="N15" s="169"/>
      <c r="Q15" s="45">
        <v>706049296</v>
      </c>
      <c r="AX15" s="217"/>
    </row>
    <row r="16" spans="1:50" s="45" customFormat="1" x14ac:dyDescent="0.15">
      <c r="A16" s="1" t="s">
        <v>245</v>
      </c>
      <c r="B16" s="2"/>
      <c r="C16" s="170"/>
      <c r="D16" s="172"/>
      <c r="E16" s="172"/>
      <c r="F16" s="153" t="s">
        <v>246</v>
      </c>
      <c r="G16" s="172"/>
      <c r="H16" s="172"/>
      <c r="I16" s="172"/>
      <c r="J16" s="153"/>
      <c r="K16" s="153"/>
      <c r="L16" s="167"/>
      <c r="M16" s="168">
        <v>242223</v>
      </c>
      <c r="N16" s="169"/>
      <c r="Q16" s="45">
        <v>242222808</v>
      </c>
      <c r="AX16" s="217"/>
    </row>
    <row r="17" spans="1:50" s="45" customFormat="1" x14ac:dyDescent="0.15">
      <c r="A17" s="1" t="s">
        <v>247</v>
      </c>
      <c r="B17" s="2"/>
      <c r="C17" s="170"/>
      <c r="D17" s="153"/>
      <c r="E17" s="172"/>
      <c r="F17" s="153" t="s">
        <v>248</v>
      </c>
      <c r="G17" s="172"/>
      <c r="H17" s="172"/>
      <c r="I17" s="172"/>
      <c r="J17" s="153"/>
      <c r="K17" s="153"/>
      <c r="L17" s="167"/>
      <c r="M17" s="168">
        <v>700275</v>
      </c>
      <c r="N17" s="173"/>
      <c r="Q17" s="45">
        <v>700274955</v>
      </c>
      <c r="AX17" s="217"/>
    </row>
    <row r="18" spans="1:50" s="45" customFormat="1" x14ac:dyDescent="0.15">
      <c r="A18" s="1" t="s">
        <v>249</v>
      </c>
      <c r="B18" s="2"/>
      <c r="C18" s="170"/>
      <c r="D18" s="153"/>
      <c r="E18" s="174"/>
      <c r="F18" s="172" t="s">
        <v>240</v>
      </c>
      <c r="G18" s="153"/>
      <c r="H18" s="172"/>
      <c r="I18" s="172"/>
      <c r="J18" s="153"/>
      <c r="K18" s="153"/>
      <c r="L18" s="167"/>
      <c r="M18" s="168">
        <v>1327</v>
      </c>
      <c r="N18" s="169"/>
      <c r="Q18" s="45">
        <v>1327070</v>
      </c>
      <c r="AX18" s="217"/>
    </row>
    <row r="19" spans="1:50" s="45" customFormat="1" x14ac:dyDescent="0.15">
      <c r="A19" s="1" t="s">
        <v>250</v>
      </c>
      <c r="B19" s="2"/>
      <c r="C19" s="170"/>
      <c r="D19" s="153" t="s">
        <v>251</v>
      </c>
      <c r="E19" s="174"/>
      <c r="F19" s="172"/>
      <c r="G19" s="172"/>
      <c r="H19" s="172"/>
      <c r="I19" s="172"/>
      <c r="J19" s="153"/>
      <c r="K19" s="153"/>
      <c r="L19" s="167"/>
      <c r="M19" s="168">
        <v>4654198</v>
      </c>
      <c r="N19" s="169"/>
      <c r="Q19" s="45">
        <f>IF(COUNTIF(Q20:Q23,"-")=COUNTA(Q20:Q23),"-",SUM(Q20:Q23))</f>
        <v>4654197810</v>
      </c>
      <c r="AX19" s="217"/>
    </row>
    <row r="20" spans="1:50" s="45" customFormat="1" x14ac:dyDescent="0.15">
      <c r="A20" s="1" t="s">
        <v>252</v>
      </c>
      <c r="B20" s="2"/>
      <c r="C20" s="170"/>
      <c r="D20" s="153"/>
      <c r="E20" s="174" t="s">
        <v>253</v>
      </c>
      <c r="F20" s="172"/>
      <c r="G20" s="172"/>
      <c r="H20" s="172"/>
      <c r="I20" s="172"/>
      <c r="J20" s="153"/>
      <c r="K20" s="153"/>
      <c r="L20" s="167"/>
      <c r="M20" s="168">
        <v>3859122</v>
      </c>
      <c r="N20" s="169"/>
      <c r="Q20" s="45">
        <v>3859121948</v>
      </c>
      <c r="AX20" s="217"/>
    </row>
    <row r="21" spans="1:50" s="45" customFormat="1" x14ac:dyDescent="0.15">
      <c r="A21" s="1" t="s">
        <v>254</v>
      </c>
      <c r="B21" s="2"/>
      <c r="C21" s="170"/>
      <c r="D21" s="153"/>
      <c r="E21" s="174" t="s">
        <v>255</v>
      </c>
      <c r="F21" s="172"/>
      <c r="G21" s="172"/>
      <c r="H21" s="172"/>
      <c r="I21" s="172"/>
      <c r="J21" s="153"/>
      <c r="K21" s="153"/>
      <c r="L21" s="167"/>
      <c r="M21" s="168">
        <v>594445</v>
      </c>
      <c r="N21" s="169"/>
      <c r="Q21" s="45">
        <v>594445216</v>
      </c>
      <c r="AX21" s="217"/>
    </row>
    <row r="22" spans="1:50" s="45" customFormat="1" x14ac:dyDescent="0.15">
      <c r="A22" s="1" t="s">
        <v>256</v>
      </c>
      <c r="B22" s="2"/>
      <c r="C22" s="170"/>
      <c r="D22" s="153"/>
      <c r="E22" s="174" t="s">
        <v>257</v>
      </c>
      <c r="F22" s="172"/>
      <c r="G22" s="172"/>
      <c r="H22" s="172"/>
      <c r="I22" s="172"/>
      <c r="J22" s="153"/>
      <c r="K22" s="153"/>
      <c r="L22" s="167"/>
      <c r="M22" s="168">
        <v>152525</v>
      </c>
      <c r="N22" s="169"/>
      <c r="Q22" s="45">
        <v>152524924</v>
      </c>
      <c r="AX22" s="217"/>
    </row>
    <row r="23" spans="1:50" s="45" customFormat="1" x14ac:dyDescent="0.15">
      <c r="A23" s="1" t="s">
        <v>258</v>
      </c>
      <c r="B23" s="2"/>
      <c r="C23" s="170"/>
      <c r="D23" s="153"/>
      <c r="E23" s="174" t="s">
        <v>259</v>
      </c>
      <c r="F23" s="172"/>
      <c r="G23" s="172"/>
      <c r="H23" s="172"/>
      <c r="I23" s="174"/>
      <c r="J23" s="153"/>
      <c r="K23" s="153"/>
      <c r="L23" s="167"/>
      <c r="M23" s="168">
        <v>48106</v>
      </c>
      <c r="N23" s="169"/>
      <c r="Q23" s="45">
        <v>48105722</v>
      </c>
      <c r="AX23" s="217"/>
    </row>
    <row r="24" spans="1:50" s="45" customFormat="1" x14ac:dyDescent="0.15">
      <c r="A24" s="1" t="s">
        <v>260</v>
      </c>
      <c r="B24" s="2"/>
      <c r="C24" s="170"/>
      <c r="D24" s="153" t="s">
        <v>261</v>
      </c>
      <c r="E24" s="174"/>
      <c r="F24" s="172"/>
      <c r="G24" s="172"/>
      <c r="H24" s="172"/>
      <c r="I24" s="174"/>
      <c r="J24" s="153"/>
      <c r="K24" s="153"/>
      <c r="L24" s="167"/>
      <c r="M24" s="168">
        <v>78692</v>
      </c>
      <c r="N24" s="169"/>
      <c r="Q24" s="45">
        <f>IF(COUNTIF(Q25:Q26,"-")=COUNTA(Q25:Q26),"-",SUM(Q25:Q26))</f>
        <v>78692004</v>
      </c>
      <c r="AX24" s="217"/>
    </row>
    <row r="25" spans="1:50" s="45" customFormat="1" x14ac:dyDescent="0.15">
      <c r="A25" s="1" t="s">
        <v>262</v>
      </c>
      <c r="B25" s="2"/>
      <c r="C25" s="170"/>
      <c r="D25" s="153"/>
      <c r="E25" s="174" t="s">
        <v>263</v>
      </c>
      <c r="F25" s="172"/>
      <c r="G25" s="172"/>
      <c r="H25" s="172"/>
      <c r="I25" s="172"/>
      <c r="J25" s="153"/>
      <c r="K25" s="153"/>
      <c r="L25" s="167"/>
      <c r="M25" s="168">
        <v>45142</v>
      </c>
      <c r="N25" s="169"/>
      <c r="Q25" s="45">
        <v>45142424</v>
      </c>
      <c r="AX25" s="217"/>
    </row>
    <row r="26" spans="1:50" s="45" customFormat="1" x14ac:dyDescent="0.15">
      <c r="A26" s="1" t="s">
        <v>264</v>
      </c>
      <c r="B26" s="2"/>
      <c r="C26" s="170"/>
      <c r="D26" s="153"/>
      <c r="E26" s="174" t="s">
        <v>240</v>
      </c>
      <c r="F26" s="172"/>
      <c r="G26" s="172"/>
      <c r="H26" s="172"/>
      <c r="I26" s="172"/>
      <c r="J26" s="153"/>
      <c r="K26" s="153"/>
      <c r="L26" s="167"/>
      <c r="M26" s="168">
        <v>33550</v>
      </c>
      <c r="N26" s="169"/>
      <c r="Q26" s="45">
        <v>33549580</v>
      </c>
      <c r="AX26" s="217"/>
    </row>
    <row r="27" spans="1:50" s="45" customFormat="1" x14ac:dyDescent="0.15">
      <c r="A27" s="1" t="s">
        <v>265</v>
      </c>
      <c r="B27" s="2"/>
      <c r="C27" s="170"/>
      <c r="D27" s="153" t="s">
        <v>266</v>
      </c>
      <c r="E27" s="174"/>
      <c r="F27" s="172"/>
      <c r="G27" s="172"/>
      <c r="H27" s="172"/>
      <c r="I27" s="172"/>
      <c r="J27" s="153"/>
      <c r="K27" s="153"/>
      <c r="L27" s="167"/>
      <c r="M27" s="168">
        <v>2463</v>
      </c>
      <c r="N27" s="169"/>
      <c r="Q27" s="45">
        <v>2463000</v>
      </c>
      <c r="AX27" s="217"/>
    </row>
    <row r="28" spans="1:50" s="45" customFormat="1" x14ac:dyDescent="0.15">
      <c r="A28" s="1" t="s">
        <v>227</v>
      </c>
      <c r="B28" s="2"/>
      <c r="C28" s="175" t="s">
        <v>228</v>
      </c>
      <c r="D28" s="176"/>
      <c r="E28" s="177"/>
      <c r="F28" s="178"/>
      <c r="G28" s="178"/>
      <c r="H28" s="178"/>
      <c r="I28" s="178"/>
      <c r="J28" s="176"/>
      <c r="K28" s="176"/>
      <c r="L28" s="179"/>
      <c r="M28" s="180">
        <v>445336</v>
      </c>
      <c r="N28" s="181"/>
      <c r="Q28" s="45">
        <f>IF(COUNTIF(Q8:Q27,"-")=COUNTA(Q8:Q27),"-",SUM(Q19,Q27)-SUM(Q8,Q24))</f>
        <v>445335943</v>
      </c>
      <c r="AX28" s="217"/>
    </row>
    <row r="29" spans="1:50" s="45" customFormat="1" x14ac:dyDescent="0.15">
      <c r="A29" s="1"/>
      <c r="B29" s="2"/>
      <c r="C29" s="170" t="s">
        <v>329</v>
      </c>
      <c r="D29" s="153"/>
      <c r="E29" s="174"/>
      <c r="F29" s="172"/>
      <c r="G29" s="172"/>
      <c r="H29" s="172"/>
      <c r="I29" s="174"/>
      <c r="J29" s="153"/>
      <c r="K29" s="153"/>
      <c r="L29" s="167"/>
      <c r="M29" s="182"/>
      <c r="N29" s="183"/>
      <c r="AX29" s="217"/>
    </row>
    <row r="30" spans="1:50" s="45" customFormat="1" x14ac:dyDescent="0.15">
      <c r="A30" s="1" t="s">
        <v>269</v>
      </c>
      <c r="B30" s="2"/>
      <c r="C30" s="170"/>
      <c r="D30" s="153" t="s">
        <v>270</v>
      </c>
      <c r="E30" s="174"/>
      <c r="F30" s="172"/>
      <c r="G30" s="172"/>
      <c r="H30" s="172"/>
      <c r="I30" s="172"/>
      <c r="J30" s="153"/>
      <c r="K30" s="153"/>
      <c r="L30" s="167"/>
      <c r="M30" s="168">
        <v>1188137</v>
      </c>
      <c r="N30" s="169"/>
      <c r="Q30" s="45">
        <f>IF(COUNTIF(Q31:Q35,"-")=COUNTA(Q31:Q35),"-",SUM(Q31:Q35))</f>
        <v>1188136810</v>
      </c>
      <c r="AX30" s="217"/>
    </row>
    <row r="31" spans="1:50" s="45" customFormat="1" x14ac:dyDescent="0.15">
      <c r="A31" s="1" t="s">
        <v>271</v>
      </c>
      <c r="B31" s="2"/>
      <c r="C31" s="170"/>
      <c r="D31" s="153"/>
      <c r="E31" s="174" t="s">
        <v>272</v>
      </c>
      <c r="F31" s="172"/>
      <c r="G31" s="172"/>
      <c r="H31" s="172"/>
      <c r="I31" s="172"/>
      <c r="J31" s="153"/>
      <c r="K31" s="153"/>
      <c r="L31" s="167"/>
      <c r="M31" s="168">
        <v>730296</v>
      </c>
      <c r="N31" s="169"/>
      <c r="Q31" s="45">
        <v>730296222</v>
      </c>
      <c r="AX31" s="217"/>
    </row>
    <row r="32" spans="1:50" s="45" customFormat="1" x14ac:dyDescent="0.15">
      <c r="A32" s="1" t="s">
        <v>273</v>
      </c>
      <c r="B32" s="2"/>
      <c r="C32" s="170"/>
      <c r="D32" s="153"/>
      <c r="E32" s="174" t="s">
        <v>274</v>
      </c>
      <c r="F32" s="172"/>
      <c r="G32" s="172"/>
      <c r="H32" s="172"/>
      <c r="I32" s="172"/>
      <c r="J32" s="153"/>
      <c r="K32" s="153"/>
      <c r="L32" s="167"/>
      <c r="M32" s="168">
        <v>431545</v>
      </c>
      <c r="N32" s="169"/>
      <c r="Q32" s="45">
        <v>431544588</v>
      </c>
      <c r="AX32" s="217"/>
    </row>
    <row r="33" spans="1:50" s="45" customFormat="1" x14ac:dyDescent="0.15">
      <c r="A33" s="1" t="s">
        <v>275</v>
      </c>
      <c r="B33" s="2"/>
      <c r="C33" s="170"/>
      <c r="D33" s="153"/>
      <c r="E33" s="174" t="s">
        <v>276</v>
      </c>
      <c r="F33" s="172"/>
      <c r="G33" s="172"/>
      <c r="H33" s="172"/>
      <c r="I33" s="172"/>
      <c r="J33" s="153"/>
      <c r="K33" s="153"/>
      <c r="L33" s="167"/>
      <c r="M33" s="168" t="s">
        <v>341</v>
      </c>
      <c r="N33" s="169"/>
      <c r="Q33" s="45" t="s">
        <v>11</v>
      </c>
      <c r="AX33" s="217"/>
    </row>
    <row r="34" spans="1:50" s="45" customFormat="1" x14ac:dyDescent="0.15">
      <c r="A34" s="1" t="s">
        <v>277</v>
      </c>
      <c r="B34" s="2"/>
      <c r="C34" s="170"/>
      <c r="D34" s="153"/>
      <c r="E34" s="174" t="s">
        <v>278</v>
      </c>
      <c r="F34" s="172"/>
      <c r="G34" s="172"/>
      <c r="H34" s="172"/>
      <c r="I34" s="172"/>
      <c r="J34" s="153"/>
      <c r="K34" s="153"/>
      <c r="L34" s="167"/>
      <c r="M34" s="168">
        <v>26296</v>
      </c>
      <c r="N34" s="169"/>
      <c r="Q34" s="45">
        <v>26296000</v>
      </c>
      <c r="AX34" s="217"/>
    </row>
    <row r="35" spans="1:50" s="45" customFormat="1" x14ac:dyDescent="0.15">
      <c r="A35" s="1" t="s">
        <v>279</v>
      </c>
      <c r="B35" s="2"/>
      <c r="C35" s="170"/>
      <c r="D35" s="153"/>
      <c r="E35" s="174" t="s">
        <v>240</v>
      </c>
      <c r="F35" s="172"/>
      <c r="G35" s="172"/>
      <c r="H35" s="172"/>
      <c r="I35" s="172"/>
      <c r="J35" s="153"/>
      <c r="K35" s="153"/>
      <c r="L35" s="167"/>
      <c r="M35" s="168" t="s">
        <v>342</v>
      </c>
      <c r="N35" s="169"/>
      <c r="Q35" s="45" t="s">
        <v>11</v>
      </c>
      <c r="AX35" s="217"/>
    </row>
    <row r="36" spans="1:50" s="45" customFormat="1" x14ac:dyDescent="0.15">
      <c r="A36" s="1" t="s">
        <v>280</v>
      </c>
      <c r="B36" s="2"/>
      <c r="C36" s="170"/>
      <c r="D36" s="153" t="s">
        <v>281</v>
      </c>
      <c r="E36" s="174"/>
      <c r="F36" s="172"/>
      <c r="G36" s="172"/>
      <c r="H36" s="172"/>
      <c r="I36" s="174"/>
      <c r="J36" s="153"/>
      <c r="K36" s="153"/>
      <c r="L36" s="167"/>
      <c r="M36" s="168">
        <v>784106</v>
      </c>
      <c r="N36" s="169"/>
      <c r="Q36" s="45">
        <f>IF(COUNTIF(Q37:Q41,"-")=COUNTA(Q37:Q41),"-",SUM(Q37:Q41))</f>
        <v>784105825</v>
      </c>
      <c r="AX36" s="217"/>
    </row>
    <row r="37" spans="1:50" s="45" customFormat="1" x14ac:dyDescent="0.15">
      <c r="A37" s="1" t="s">
        <v>282</v>
      </c>
      <c r="B37" s="2"/>
      <c r="C37" s="170"/>
      <c r="D37" s="153"/>
      <c r="E37" s="174" t="s">
        <v>255</v>
      </c>
      <c r="F37" s="172"/>
      <c r="G37" s="172"/>
      <c r="H37" s="172"/>
      <c r="I37" s="174"/>
      <c r="J37" s="153"/>
      <c r="K37" s="153"/>
      <c r="L37" s="167"/>
      <c r="M37" s="168">
        <v>225294</v>
      </c>
      <c r="N37" s="169"/>
      <c r="Q37" s="45">
        <v>225294082</v>
      </c>
      <c r="AX37" s="217"/>
    </row>
    <row r="38" spans="1:50" s="45" customFormat="1" x14ac:dyDescent="0.15">
      <c r="A38" s="1" t="s">
        <v>283</v>
      </c>
      <c r="B38" s="2"/>
      <c r="C38" s="170"/>
      <c r="D38" s="153"/>
      <c r="E38" s="174" t="s">
        <v>284</v>
      </c>
      <c r="F38" s="172"/>
      <c r="G38" s="172"/>
      <c r="H38" s="172"/>
      <c r="I38" s="174"/>
      <c r="J38" s="153"/>
      <c r="K38" s="153"/>
      <c r="L38" s="167"/>
      <c r="M38" s="168">
        <v>531978</v>
      </c>
      <c r="N38" s="169"/>
      <c r="Q38" s="45">
        <v>531977543</v>
      </c>
      <c r="AX38" s="217"/>
    </row>
    <row r="39" spans="1:50" s="45" customFormat="1" x14ac:dyDescent="0.15">
      <c r="A39" s="1" t="s">
        <v>285</v>
      </c>
      <c r="B39" s="2"/>
      <c r="C39" s="170"/>
      <c r="D39" s="153"/>
      <c r="E39" s="174" t="s">
        <v>286</v>
      </c>
      <c r="F39" s="172"/>
      <c r="G39" s="153"/>
      <c r="H39" s="172"/>
      <c r="I39" s="172"/>
      <c r="J39" s="153"/>
      <c r="K39" s="153"/>
      <c r="L39" s="167"/>
      <c r="M39" s="168">
        <v>26834</v>
      </c>
      <c r="N39" s="169"/>
      <c r="Q39" s="45">
        <v>26834200</v>
      </c>
      <c r="AX39" s="217"/>
    </row>
    <row r="40" spans="1:50" s="45" customFormat="1" x14ac:dyDescent="0.15">
      <c r="A40" s="1" t="s">
        <v>287</v>
      </c>
      <c r="B40" s="2"/>
      <c r="C40" s="170"/>
      <c r="D40" s="153"/>
      <c r="E40" s="174" t="s">
        <v>288</v>
      </c>
      <c r="F40" s="172"/>
      <c r="G40" s="153"/>
      <c r="H40" s="172"/>
      <c r="I40" s="172"/>
      <c r="J40" s="153"/>
      <c r="K40" s="153"/>
      <c r="L40" s="167"/>
      <c r="M40" s="168" t="s">
        <v>341</v>
      </c>
      <c r="N40" s="169"/>
      <c r="Q40" s="45" t="s">
        <v>11</v>
      </c>
      <c r="AX40" s="217"/>
    </row>
    <row r="41" spans="1:50" s="45" customFormat="1" x14ac:dyDescent="0.15">
      <c r="A41" s="1" t="s">
        <v>289</v>
      </c>
      <c r="B41" s="2"/>
      <c r="C41" s="170"/>
      <c r="D41" s="153"/>
      <c r="E41" s="174" t="s">
        <v>259</v>
      </c>
      <c r="F41" s="172"/>
      <c r="G41" s="172"/>
      <c r="H41" s="172"/>
      <c r="I41" s="172"/>
      <c r="J41" s="153"/>
      <c r="K41" s="153"/>
      <c r="L41" s="167"/>
      <c r="M41" s="168" t="s">
        <v>341</v>
      </c>
      <c r="N41" s="169"/>
      <c r="Q41" s="45" t="s">
        <v>11</v>
      </c>
      <c r="AX41" s="217"/>
    </row>
    <row r="42" spans="1:50" s="45" customFormat="1" x14ac:dyDescent="0.15">
      <c r="A42" s="1" t="s">
        <v>267</v>
      </c>
      <c r="B42" s="2"/>
      <c r="C42" s="175" t="s">
        <v>268</v>
      </c>
      <c r="D42" s="176"/>
      <c r="E42" s="177"/>
      <c r="F42" s="178"/>
      <c r="G42" s="178"/>
      <c r="H42" s="178"/>
      <c r="I42" s="178"/>
      <c r="J42" s="176"/>
      <c r="K42" s="176"/>
      <c r="L42" s="179"/>
      <c r="M42" s="180">
        <v>-404031</v>
      </c>
      <c r="N42" s="181"/>
      <c r="Q42" s="45">
        <f>IF(AND(Q30="-",Q36="-"),"-",SUM(Q36)-SUM(Q30))</f>
        <v>-404030985</v>
      </c>
      <c r="AX42" s="217"/>
    </row>
    <row r="43" spans="1:50" s="45" customFormat="1" x14ac:dyDescent="0.15">
      <c r="A43" s="1"/>
      <c r="B43" s="2"/>
      <c r="C43" s="170" t="s">
        <v>330</v>
      </c>
      <c r="D43" s="153"/>
      <c r="E43" s="174"/>
      <c r="F43" s="172"/>
      <c r="G43" s="172"/>
      <c r="H43" s="172"/>
      <c r="I43" s="172"/>
      <c r="J43" s="153"/>
      <c r="K43" s="153"/>
      <c r="L43" s="167"/>
      <c r="M43" s="182"/>
      <c r="N43" s="183"/>
      <c r="AX43" s="217"/>
    </row>
    <row r="44" spans="1:50" s="45" customFormat="1" x14ac:dyDescent="0.15">
      <c r="A44" s="1" t="s">
        <v>292</v>
      </c>
      <c r="B44" s="2"/>
      <c r="C44" s="170"/>
      <c r="D44" s="153" t="s">
        <v>293</v>
      </c>
      <c r="E44" s="174"/>
      <c r="F44" s="172"/>
      <c r="G44" s="172"/>
      <c r="H44" s="172"/>
      <c r="I44" s="172"/>
      <c r="J44" s="153"/>
      <c r="K44" s="153"/>
      <c r="L44" s="167"/>
      <c r="M44" s="168">
        <v>766088</v>
      </c>
      <c r="N44" s="169"/>
      <c r="Q44" s="45">
        <f>IF(COUNTIF(Q45:Q46,"-")=COUNTA(Q45:Q46),"-",SUM(Q45:Q46))</f>
        <v>766087752</v>
      </c>
      <c r="AX44" s="217"/>
    </row>
    <row r="45" spans="1:50" s="45" customFormat="1" x14ac:dyDescent="0.15">
      <c r="A45" s="1" t="s">
        <v>294</v>
      </c>
      <c r="B45" s="2"/>
      <c r="C45" s="170"/>
      <c r="D45" s="153"/>
      <c r="E45" s="174" t="s">
        <v>331</v>
      </c>
      <c r="F45" s="172"/>
      <c r="G45" s="172"/>
      <c r="H45" s="172"/>
      <c r="I45" s="172"/>
      <c r="J45" s="153"/>
      <c r="K45" s="153"/>
      <c r="L45" s="167"/>
      <c r="M45" s="168">
        <v>766088</v>
      </c>
      <c r="N45" s="169"/>
      <c r="Q45" s="45">
        <v>766087752</v>
      </c>
      <c r="AX45" s="217"/>
    </row>
    <row r="46" spans="1:50" s="45" customFormat="1" x14ac:dyDescent="0.15">
      <c r="A46" s="1" t="s">
        <v>295</v>
      </c>
      <c r="B46" s="2"/>
      <c r="C46" s="170"/>
      <c r="D46" s="153"/>
      <c r="E46" s="174" t="s">
        <v>240</v>
      </c>
      <c r="F46" s="172"/>
      <c r="G46" s="172"/>
      <c r="H46" s="172"/>
      <c r="I46" s="172"/>
      <c r="J46" s="153"/>
      <c r="K46" s="153"/>
      <c r="L46" s="167"/>
      <c r="M46" s="168" t="s">
        <v>341</v>
      </c>
      <c r="N46" s="169"/>
      <c r="Q46" s="45" t="s">
        <v>11</v>
      </c>
      <c r="AX46" s="217"/>
    </row>
    <row r="47" spans="1:50" s="45" customFormat="1" x14ac:dyDescent="0.15">
      <c r="A47" s="1" t="s">
        <v>296</v>
      </c>
      <c r="B47" s="2"/>
      <c r="C47" s="170"/>
      <c r="D47" s="153" t="s">
        <v>297</v>
      </c>
      <c r="E47" s="174"/>
      <c r="F47" s="172"/>
      <c r="G47" s="172"/>
      <c r="H47" s="172"/>
      <c r="I47" s="172"/>
      <c r="J47" s="153"/>
      <c r="K47" s="153"/>
      <c r="L47" s="167"/>
      <c r="M47" s="168">
        <v>759700</v>
      </c>
      <c r="N47" s="169"/>
      <c r="Q47" s="45">
        <f>IF(COUNTIF(Q48:Q49,"-")=COUNTA(Q48:Q49),"-",SUM(Q48:Q49))</f>
        <v>759700000</v>
      </c>
      <c r="AX47" s="217"/>
    </row>
    <row r="48" spans="1:50" s="45" customFormat="1" x14ac:dyDescent="0.15">
      <c r="A48" s="1" t="s">
        <v>298</v>
      </c>
      <c r="B48" s="2"/>
      <c r="C48" s="170"/>
      <c r="D48" s="153"/>
      <c r="E48" s="174" t="s">
        <v>332</v>
      </c>
      <c r="F48" s="172"/>
      <c r="G48" s="172"/>
      <c r="H48" s="172"/>
      <c r="I48" s="166"/>
      <c r="J48" s="153"/>
      <c r="K48" s="153"/>
      <c r="L48" s="167"/>
      <c r="M48" s="168">
        <v>759700</v>
      </c>
      <c r="N48" s="169"/>
      <c r="Q48" s="45">
        <v>759700000</v>
      </c>
      <c r="AX48" s="217"/>
    </row>
    <row r="49" spans="1:50" s="45" customFormat="1" x14ac:dyDescent="0.15">
      <c r="A49" s="1" t="s">
        <v>299</v>
      </c>
      <c r="B49" s="2"/>
      <c r="C49" s="170"/>
      <c r="D49" s="153"/>
      <c r="E49" s="174" t="s">
        <v>259</v>
      </c>
      <c r="F49" s="172"/>
      <c r="G49" s="172"/>
      <c r="H49" s="172"/>
      <c r="I49" s="184"/>
      <c r="J49" s="153"/>
      <c r="K49" s="153"/>
      <c r="L49" s="167"/>
      <c r="M49" s="168" t="s">
        <v>341</v>
      </c>
      <c r="N49" s="169"/>
      <c r="Q49" s="45" t="s">
        <v>11</v>
      </c>
      <c r="AX49" s="217"/>
    </row>
    <row r="50" spans="1:50" s="45" customFormat="1" x14ac:dyDescent="0.15">
      <c r="A50" s="1" t="s">
        <v>290</v>
      </c>
      <c r="B50" s="2"/>
      <c r="C50" s="175" t="s">
        <v>291</v>
      </c>
      <c r="D50" s="176"/>
      <c r="E50" s="177"/>
      <c r="F50" s="178"/>
      <c r="G50" s="178"/>
      <c r="H50" s="178"/>
      <c r="I50" s="185"/>
      <c r="J50" s="176"/>
      <c r="K50" s="176"/>
      <c r="L50" s="179"/>
      <c r="M50" s="180">
        <v>-6388</v>
      </c>
      <c r="N50" s="181"/>
      <c r="Q50" s="45">
        <f>IF(AND(Q44="-",Q47="-"),"-",SUM(Q47)-SUM(Q44))</f>
        <v>-6387752</v>
      </c>
      <c r="AX50" s="217"/>
    </row>
    <row r="51" spans="1:50" s="45" customFormat="1" x14ac:dyDescent="0.15">
      <c r="A51" s="1" t="s">
        <v>300</v>
      </c>
      <c r="B51" s="2"/>
      <c r="C51" s="298" t="s">
        <v>301</v>
      </c>
      <c r="D51" s="299"/>
      <c r="E51" s="299"/>
      <c r="F51" s="299"/>
      <c r="G51" s="299"/>
      <c r="H51" s="299"/>
      <c r="I51" s="299"/>
      <c r="J51" s="299"/>
      <c r="K51" s="299"/>
      <c r="L51" s="300"/>
      <c r="M51" s="180">
        <v>34917</v>
      </c>
      <c r="N51" s="181"/>
      <c r="Q51" s="45">
        <f>IF(AND(Q28="-",Q42="-",Q50="-"),"-",SUM(Q28,Q42,Q50))</f>
        <v>34917206</v>
      </c>
      <c r="AX51" s="217"/>
    </row>
    <row r="52" spans="1:50" s="45" customFormat="1" ht="14.25" thickBot="1" x14ac:dyDescent="0.2">
      <c r="A52" s="1" t="s">
        <v>302</v>
      </c>
      <c r="B52" s="2"/>
      <c r="C52" s="276" t="s">
        <v>303</v>
      </c>
      <c r="D52" s="277"/>
      <c r="E52" s="277"/>
      <c r="F52" s="277"/>
      <c r="G52" s="277"/>
      <c r="H52" s="277"/>
      <c r="I52" s="277"/>
      <c r="J52" s="277"/>
      <c r="K52" s="277"/>
      <c r="L52" s="278"/>
      <c r="M52" s="180">
        <v>217834</v>
      </c>
      <c r="N52" s="181"/>
      <c r="Q52" s="45">
        <v>217834378</v>
      </c>
      <c r="AX52" s="217"/>
    </row>
    <row r="53" spans="1:50" s="45" customFormat="1" ht="14.25" hidden="1" thickBot="1" x14ac:dyDescent="0.2">
      <c r="A53" s="1">
        <v>4435000</v>
      </c>
      <c r="B53" s="2"/>
      <c r="C53" s="279" t="s">
        <v>221</v>
      </c>
      <c r="D53" s="280"/>
      <c r="E53" s="280"/>
      <c r="F53" s="280"/>
      <c r="G53" s="280"/>
      <c r="H53" s="280"/>
      <c r="I53" s="280"/>
      <c r="J53" s="280"/>
      <c r="K53" s="280"/>
      <c r="L53" s="281"/>
      <c r="M53" s="186" t="s">
        <v>341</v>
      </c>
      <c r="N53" s="181"/>
      <c r="Q53" s="45" t="s">
        <v>341</v>
      </c>
      <c r="AX53" s="217"/>
    </row>
    <row r="54" spans="1:50" s="45" customFormat="1" ht="14.25" thickBot="1" x14ac:dyDescent="0.2">
      <c r="A54" s="1" t="s">
        <v>304</v>
      </c>
      <c r="B54" s="2"/>
      <c r="C54" s="282" t="s">
        <v>305</v>
      </c>
      <c r="D54" s="283"/>
      <c r="E54" s="283"/>
      <c r="F54" s="283"/>
      <c r="G54" s="283"/>
      <c r="H54" s="283"/>
      <c r="I54" s="283"/>
      <c r="J54" s="283"/>
      <c r="K54" s="283"/>
      <c r="L54" s="284"/>
      <c r="M54" s="187">
        <v>252752</v>
      </c>
      <c r="N54" s="188" t="s">
        <v>345</v>
      </c>
      <c r="Q54" s="45">
        <f>IF(COUNTIF(Q51:Q53,"-")=COUNTA(Q51:Q53),"-",SUM(Q51:Q53))</f>
        <v>252751584</v>
      </c>
      <c r="AX54" s="217"/>
    </row>
    <row r="55" spans="1:50" s="45" customFormat="1" ht="14.25" thickBot="1" x14ac:dyDescent="0.2">
      <c r="A55" s="1"/>
      <c r="B55" s="2"/>
      <c r="C55" s="189"/>
      <c r="D55" s="189"/>
      <c r="E55" s="189"/>
      <c r="F55" s="189"/>
      <c r="G55" s="189"/>
      <c r="H55" s="189"/>
      <c r="I55" s="189"/>
      <c r="J55" s="189"/>
      <c r="K55" s="189"/>
      <c r="L55" s="189"/>
      <c r="M55" s="190"/>
      <c r="N55" s="191"/>
      <c r="AX55" s="217"/>
    </row>
    <row r="56" spans="1:50" s="45" customFormat="1" x14ac:dyDescent="0.15">
      <c r="A56" s="1" t="s">
        <v>306</v>
      </c>
      <c r="B56" s="2"/>
      <c r="C56" s="192" t="s">
        <v>307</v>
      </c>
      <c r="D56" s="193"/>
      <c r="E56" s="193"/>
      <c r="F56" s="193"/>
      <c r="G56" s="193"/>
      <c r="H56" s="193"/>
      <c r="I56" s="193"/>
      <c r="J56" s="193"/>
      <c r="K56" s="193"/>
      <c r="L56" s="193"/>
      <c r="M56" s="194">
        <v>35958</v>
      </c>
      <c r="N56" s="195"/>
      <c r="Q56" s="45">
        <v>35958406</v>
      </c>
      <c r="AX56" s="217"/>
    </row>
    <row r="57" spans="1:50" s="45" customFormat="1" x14ac:dyDescent="0.15">
      <c r="A57" s="1" t="s">
        <v>308</v>
      </c>
      <c r="B57" s="2"/>
      <c r="C57" s="196" t="s">
        <v>309</v>
      </c>
      <c r="D57" s="197"/>
      <c r="E57" s="197"/>
      <c r="F57" s="197"/>
      <c r="G57" s="197"/>
      <c r="H57" s="197"/>
      <c r="I57" s="197"/>
      <c r="J57" s="197"/>
      <c r="K57" s="197"/>
      <c r="L57" s="197"/>
      <c r="M57" s="180">
        <v>-1541</v>
      </c>
      <c r="N57" s="181"/>
      <c r="Q57" s="45">
        <v>-1541061</v>
      </c>
      <c r="AX57" s="217"/>
    </row>
    <row r="58" spans="1:50" s="45" customFormat="1" ht="14.25" thickBot="1" x14ac:dyDescent="0.2">
      <c r="A58" s="1" t="s">
        <v>310</v>
      </c>
      <c r="B58" s="2"/>
      <c r="C58" s="198" t="s">
        <v>311</v>
      </c>
      <c r="D58" s="199"/>
      <c r="E58" s="199"/>
      <c r="F58" s="199"/>
      <c r="G58" s="199"/>
      <c r="H58" s="199"/>
      <c r="I58" s="199"/>
      <c r="J58" s="199"/>
      <c r="K58" s="199"/>
      <c r="L58" s="199"/>
      <c r="M58" s="200">
        <v>34417</v>
      </c>
      <c r="N58" s="201"/>
      <c r="Q58" s="45">
        <f>IF(COUNTIF(Q56:Q57,"-")=COUNTA(Q56:Q57),"-",SUM(Q56:Q57))</f>
        <v>34417345</v>
      </c>
      <c r="AX58" s="217"/>
    </row>
    <row r="59" spans="1:50" s="45" customFormat="1" ht="14.25" thickBot="1" x14ac:dyDescent="0.2">
      <c r="A59" s="1" t="s">
        <v>312</v>
      </c>
      <c r="B59" s="2"/>
      <c r="C59" s="202" t="s">
        <v>313</v>
      </c>
      <c r="D59" s="203"/>
      <c r="E59" s="204"/>
      <c r="F59" s="205"/>
      <c r="G59" s="205"/>
      <c r="H59" s="205"/>
      <c r="I59" s="205"/>
      <c r="J59" s="203"/>
      <c r="K59" s="203"/>
      <c r="L59" s="203"/>
      <c r="M59" s="187">
        <v>287169</v>
      </c>
      <c r="N59" s="188"/>
      <c r="Q59" s="45">
        <f>IF(AND(Q54="-",Q58="-"),"-",SUM(Q54,Q58))</f>
        <v>287168929</v>
      </c>
      <c r="AX59" s="217"/>
    </row>
    <row r="60" spans="1:50" s="45" customFormat="1" ht="6.75" customHeight="1" x14ac:dyDescent="0.15">
      <c r="A60" s="1"/>
      <c r="B60" s="2"/>
      <c r="C60" s="152"/>
      <c r="D60" s="152"/>
      <c r="E60" s="206"/>
      <c r="F60" s="207"/>
      <c r="G60" s="207"/>
      <c r="H60" s="207"/>
      <c r="I60" s="208"/>
      <c r="J60" s="209"/>
      <c r="K60" s="209"/>
      <c r="L60" s="209"/>
      <c r="M60" s="2"/>
      <c r="N60" s="2"/>
    </row>
    <row r="61" spans="1:50" s="45" customFormat="1" x14ac:dyDescent="0.15">
      <c r="A61" s="1"/>
      <c r="B61" s="2"/>
      <c r="C61" s="152"/>
      <c r="D61" s="210" t="s">
        <v>323</v>
      </c>
      <c r="E61" s="206"/>
      <c r="F61" s="207"/>
      <c r="G61" s="207"/>
      <c r="H61" s="207"/>
      <c r="I61" s="211"/>
      <c r="J61" s="209"/>
      <c r="K61" s="209"/>
      <c r="L61" s="209"/>
      <c r="M61" s="2"/>
      <c r="N61" s="2"/>
    </row>
  </sheetData>
  <mergeCells count="9">
    <mergeCell ref="C52:L52"/>
    <mergeCell ref="C53:L53"/>
    <mergeCell ref="C54:L54"/>
    <mergeCell ref="C1:N1"/>
    <mergeCell ref="C2:N2"/>
    <mergeCell ref="C3:N3"/>
    <mergeCell ref="C5:L6"/>
    <mergeCell ref="M5:N6"/>
    <mergeCell ref="C51:L51"/>
  </mergeCells>
  <phoneticPr fontId="11"/>
  <pageMargins left="0.7" right="0.7" top="0.39370078740157477" bottom="0.39370078740157477" header="0.51181102362204722" footer="0.51181102362204722"/>
  <pageSetup paperSize="9" scale="93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貸借対照表</vt:lpstr>
      <vt:lpstr>行政コスト計算書</vt:lpstr>
      <vt:lpstr>純資産変動計算書</vt:lpstr>
      <vt:lpstr>資金収支計算書</vt:lpstr>
      <vt:lpstr>行政コスト計算書!Print_Area</vt:lpstr>
      <vt:lpstr>資金収支計算書!Print_Area</vt:lpstr>
      <vt:lpstr>純資産変動計算書!Print_Area</vt:lpstr>
      <vt:lpstr>貸借対照表!Print_Area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in093</dc:creator>
  <cp:lastModifiedBy>in093</cp:lastModifiedBy>
  <dcterms:created xsi:type="dcterms:W3CDTF">2021-05-06T04:10:39Z</dcterms:created>
  <dcterms:modified xsi:type="dcterms:W3CDTF">2021-05-06T04:10:39Z</dcterms:modified>
</cp:coreProperties>
</file>