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093\Desktop\"/>
    </mc:Choice>
  </mc:AlternateContent>
  <bookViews>
    <workbookView xWindow="0" yWindow="0" windowWidth="20490" windowHeight="7530"/>
  </bookViews>
  <sheets>
    <sheet name="連結貸借対照表" sheetId="5" r:id="rId1"/>
    <sheet name="連結行政コスト計算書" sheetId="6" r:id="rId2"/>
    <sheet name="連結純資産変動計算書" sheetId="7" r:id="rId3"/>
  </sheets>
  <externalReferences>
    <externalReference r:id="rId4"/>
  </externalReferences>
  <definedNames>
    <definedName name="CSV">#REF!</definedName>
    <definedName name="CSVDATA">#REF!</definedName>
    <definedName name="_xlnm.Print_Area" localSheetId="1">連結行政コスト計算書!$B$1:$P$41</definedName>
    <definedName name="_xlnm.Print_Area" localSheetId="2">連結純資産変動計算書!$B$1:$S$27</definedName>
    <definedName name="_xlnm.Print_Area" localSheetId="0">連結貸借対照表!$C$1:$AB$76</definedName>
    <definedName name="カテゴリ一覧">[1]カテゴリ!$M$6:$M$16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91029" concurrentManualCount="2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73" i="5" l="1"/>
  <c r="AD67" i="5"/>
  <c r="AD63" i="5" s="1"/>
  <c r="AD58" i="5"/>
  <c r="AD52" i="5"/>
  <c r="AD48" i="5"/>
  <c r="AD32" i="5"/>
  <c r="AE12" i="5"/>
  <c r="AD8" i="5"/>
  <c r="AE6" i="5"/>
  <c r="AE21" i="5" s="1"/>
  <c r="AE74" i="5" s="1"/>
  <c r="U23" i="7"/>
  <c r="U22" i="7"/>
  <c r="U21" i="7"/>
  <c r="U20" i="7"/>
  <c r="U19" i="7"/>
  <c r="U18" i="7"/>
  <c r="W13" i="7"/>
  <c r="V13" i="7"/>
  <c r="V24" i="7" s="1"/>
  <c r="U11" i="7"/>
  <c r="U10" i="7"/>
  <c r="X9" i="7"/>
  <c r="X12" i="7" s="1"/>
  <c r="X24" i="7" s="1"/>
  <c r="X25" i="7" s="1"/>
  <c r="U25" i="7" s="1"/>
  <c r="W9" i="7"/>
  <c r="W12" i="7" s="1"/>
  <c r="W24" i="7" s="1"/>
  <c r="U8" i="7"/>
  <c r="U7" i="7"/>
  <c r="R36" i="6"/>
  <c r="R31" i="6"/>
  <c r="R27" i="6"/>
  <c r="R22" i="6"/>
  <c r="R18" i="6"/>
  <c r="R13" i="6"/>
  <c r="R8" i="6"/>
  <c r="AD51" i="5" l="1"/>
  <c r="AD7" i="5"/>
  <c r="U24" i="7"/>
  <c r="U12" i="7"/>
  <c r="U9" i="7"/>
  <c r="R7" i="6"/>
  <c r="R6" i="6" s="1"/>
  <c r="R30" i="6" s="1"/>
  <c r="R39" i="6" s="1"/>
  <c r="AD6" i="5" l="1"/>
  <c r="AD74" i="5" s="1"/>
</calcChain>
</file>

<file path=xl/sharedStrings.xml><?xml version="1.0" encoding="utf-8"?>
<sst xmlns="http://schemas.openxmlformats.org/spreadsheetml/2006/main" count="352" uniqueCount="275">
  <si>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</si>
  <si>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</si>
  <si>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</si>
  <si>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</si>
  <si>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</si>
  <si>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</si>
  <si>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</si>
  <si>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</si>
  <si>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</si>
  <si>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</si>
  <si>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</si>
  <si>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</si>
  <si>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1055000</t>
  </si>
  <si>
    <t>土地減損損失累計額</t>
  </si>
  <si>
    <t>1060000</t>
  </si>
  <si>
    <t>立木竹</t>
  </si>
  <si>
    <t>1065000</t>
  </si>
  <si>
    <t>立木竹減損損失累計額</t>
  </si>
  <si>
    <t>1070000</t>
  </si>
  <si>
    <t>建物</t>
  </si>
  <si>
    <t>1080000</t>
  </si>
  <si>
    <t>建物減価償却累計額</t>
  </si>
  <si>
    <t>建物減損損失累計額</t>
  </si>
  <si>
    <t>1090000</t>
  </si>
  <si>
    <t>工作物</t>
  </si>
  <si>
    <t>1100000</t>
  </si>
  <si>
    <t>工作物減価償却累計額</t>
  </si>
  <si>
    <t>工作物減損損失累計額</t>
  </si>
  <si>
    <t>1110000</t>
  </si>
  <si>
    <t>船舶</t>
  </si>
  <si>
    <t>1120000</t>
  </si>
  <si>
    <t>船舶減価償却累計額</t>
  </si>
  <si>
    <t>船舶減損損失累計額</t>
  </si>
  <si>
    <t>1130000</t>
  </si>
  <si>
    <t>浮標等</t>
  </si>
  <si>
    <t>1140000</t>
  </si>
  <si>
    <t>浮標等減価償却累計額</t>
  </si>
  <si>
    <t>浮標等減損損失累計額</t>
  </si>
  <si>
    <t>1150000</t>
  </si>
  <si>
    <t>航空機</t>
  </si>
  <si>
    <t>1160000</t>
  </si>
  <si>
    <t>航空機減価償却累計額</t>
  </si>
  <si>
    <t>航空機減損損失累計額</t>
  </si>
  <si>
    <t>1170000</t>
  </si>
  <si>
    <t>その他</t>
  </si>
  <si>
    <t>1180000</t>
  </si>
  <si>
    <t>その他減価償却累計額</t>
  </si>
  <si>
    <t>その他減損損失累計額</t>
  </si>
  <si>
    <t>1190000</t>
  </si>
  <si>
    <t>建設仮勘定</t>
  </si>
  <si>
    <t>1200000</t>
  </si>
  <si>
    <t>インフラ資産</t>
  </si>
  <si>
    <t>1210000</t>
  </si>
  <si>
    <t>1215000</t>
  </si>
  <si>
    <t>1220000</t>
  </si>
  <si>
    <t>1230000</t>
  </si>
  <si>
    <t>1235000</t>
  </si>
  <si>
    <t>1240000</t>
  </si>
  <si>
    <t>1250000</t>
  </si>
  <si>
    <t>1255000</t>
  </si>
  <si>
    <t>1260000</t>
  </si>
  <si>
    <t>1270000</t>
  </si>
  <si>
    <t>1275000</t>
  </si>
  <si>
    <t>1280000</t>
  </si>
  <si>
    <t>1290000</t>
  </si>
  <si>
    <t>物品</t>
  </si>
  <si>
    <t>1300000</t>
  </si>
  <si>
    <t>物品減価償却累計額</t>
  </si>
  <si>
    <t>物品減損損失累計額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</si>
  <si>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</si>
  <si>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</si>
  <si>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</si>
  <si>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</si>
  <si>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</si>
  <si>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</si>
  <si>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</si>
  <si>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</si>
  <si>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</si>
  <si>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</si>
  <si>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</si>
  <si>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</si>
  <si>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</si>
  <si>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</si>
  <si>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</si>
  <si>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</si>
  <si>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</si>
  <si>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</si>
  <si>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</si>
  <si>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</si>
  <si>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</si>
  <si>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</si>
  <si>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</si>
  <si>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</si>
  <si>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</si>
  <si>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</si>
  <si>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</si>
  <si>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</si>
  <si>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</si>
  <si>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</si>
  <si>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</si>
  <si>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</si>
  <si>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</si>
  <si>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</si>
  <si>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</si>
  <si>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</si>
  <si>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</si>
  <si>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</si>
  <si>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</si>
  <si>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</si>
  <si>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</si>
  <si>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繰延資産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</si>
  <si>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</si>
  <si>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</si>
  <si>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</si>
  <si>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</si>
  <si>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</si>
  <si>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</si>
  <si>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</si>
  <si>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</si>
  <si>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</si>
  <si>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</si>
  <si>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</si>
  <si>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</si>
  <si>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</si>
  <si>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</si>
  <si>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</si>
  <si>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</si>
  <si>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</si>
  <si>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</si>
  <si>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</si>
  <si>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</si>
  <si>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</si>
  <si>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</si>
  <si>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</si>
  <si>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</si>
  <si>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</si>
  <si>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</si>
  <si>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</si>
  <si>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</si>
  <si>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</si>
  <si>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</si>
  <si>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</si>
  <si>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</si>
  <si>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</si>
  <si>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</si>
  <si>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</si>
  <si>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1765000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</si>
  <si>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</si>
  <si>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</si>
  <si>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</si>
  <si>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</si>
  <si>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</si>
  <si>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</si>
  <si>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</si>
  <si>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</si>
  <si>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</si>
  <si>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</si>
  <si>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</si>
  <si>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</si>
  <si>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</si>
  <si>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</si>
  <si>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</si>
  <si>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</si>
  <si>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</si>
  <si>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</si>
  <si>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</si>
  <si>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</si>
  <si>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</si>
  <si>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</si>
  <si>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</si>
  <si>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</si>
  <si>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</si>
  <si>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</si>
  <si>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</si>
  <si>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</si>
  <si>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</si>
  <si>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</si>
  <si>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</si>
  <si>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</si>
  <si>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</si>
  <si>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</si>
  <si>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</si>
  <si>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</si>
  <si>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</si>
  <si>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</si>
  <si>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</si>
  <si>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</si>
  <si>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</si>
  <si>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</si>
  <si>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</si>
  <si>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</si>
  <si>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</si>
  <si>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</si>
  <si>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</si>
  <si>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</si>
  <si>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</si>
  <si>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</si>
  <si>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</si>
  <si>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</si>
  <si>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</si>
  <si>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</si>
  <si>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</si>
  <si>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</si>
  <si>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</si>
  <si>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</si>
  <si>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</si>
  <si>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</si>
  <si>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</si>
  <si>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</si>
  <si>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</si>
  <si>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</si>
  <si>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</si>
  <si>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</si>
  <si>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</si>
  <si>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</si>
  <si>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</si>
  <si>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</si>
  <si>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</si>
  <si>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</si>
  <si>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</si>
  <si>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</si>
  <si>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</si>
  <si>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</si>
  <si>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</si>
  <si>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</si>
  <si>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</si>
  <si>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</si>
  <si>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</si>
  <si>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</si>
  <si>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</si>
  <si>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</si>
  <si>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</si>
  <si>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</si>
  <si>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</si>
  <si>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他団体出資等分の増加</t>
  </si>
  <si>
    <t>他団体出資等分の減少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</si>
  <si>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</si>
  <si>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</si>
  <si>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</si>
  <si>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</si>
  <si>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</si>
  <si>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</si>
  <si>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科目コード</t>
  </si>
  <si>
    <t>科目コー</t>
  </si>
  <si>
    <t>金額</t>
  </si>
  <si>
    <t>【資産の部】</t>
  </si>
  <si>
    <t>【負債の部】</t>
  </si>
  <si>
    <t>1085000</t>
  </si>
  <si>
    <t>1105000</t>
  </si>
  <si>
    <t>1125000</t>
  </si>
  <si>
    <t>【純資産の部】</t>
  </si>
  <si>
    <t>1145000</t>
  </si>
  <si>
    <t>1165000</t>
  </si>
  <si>
    <t>1185000</t>
  </si>
  <si>
    <t>負債及び純資産合計</t>
  </si>
  <si>
    <t>※ 下位項目との金額差は、単位未満の四捨五入によるものです。</t>
  </si>
  <si>
    <t>合計</t>
  </si>
  <si>
    <t>固定資産
等形成分</t>
  </si>
  <si>
    <t>余剰分
（不足分）</t>
  </si>
  <si>
    <t>固定資産等の変動（内部変動）</t>
  </si>
  <si>
    <t>3132000</t>
  </si>
  <si>
    <t>3133000</t>
  </si>
  <si>
    <t>3134000</t>
  </si>
  <si>
    <t>（単位：千円）</t>
  </si>
  <si>
    <t>連結行政コスト計算書</t>
  </si>
  <si>
    <t>自　平成３１年４月１日</t>
    <phoneticPr fontId="11"/>
  </si>
  <si>
    <t>至　令和２年３月３１日</t>
    <phoneticPr fontId="11"/>
  </si>
  <si>
    <t>※</t>
  </si>
  <si>
    <t>連結純資産変動計算書</t>
  </si>
  <si>
    <t>自　平成３１年４月１日</t>
    <phoneticPr fontId="11"/>
  </si>
  <si>
    <t>至　令和２年３月３１日</t>
    <phoneticPr fontId="11"/>
  </si>
  <si>
    <t>連結貸借対照表</t>
  </si>
  <si>
    <t>（令和２年３月３１日現在）</t>
  </si>
  <si>
    <t>地方債等</t>
    <phoneticPr fontId="2"/>
  </si>
  <si>
    <t>1年内償還予定地方債等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</si>
</sst>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 &quot;#,##0"/>
    <numFmt numFmtId="177" formatCode="&quot;△ &quot;#,##0;#,##0;0"/>
    <numFmt numFmtId="178" formatCode="0;&quot;△ &quot;0"/>
    <numFmt numFmtId="179" formatCode="#,##0_ "/>
    <numFmt numFmtId="180" formatCode="#,##0;[Red]#,##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211">
    <xf numFmtId="0" fontId="0" fillId="0" borderId="0" xfId="0">
      <alignment vertical="center"/>
    </xf>
    <xf numFmtId="0" fontId="1" fillId="2" borderId="0" xfId="0" applyFont="1" applyFill="1">
      <alignment vertical="center"/>
    </xf>
    <xf numFmtId="49" fontId="4" fillId="0" borderId="0" xfId="5" applyNumberFormat="1" applyFont="1" applyFill="1" applyAlignment="1">
      <alignment vertical="center"/>
    </xf>
    <xf numFmtId="0" fontId="5" fillId="0" borderId="0" xfId="5" applyFont="1" applyFill="1" applyBorder="1" applyAlignment="1"/>
    <xf numFmtId="0" fontId="4" fillId="0" borderId="0" xfId="5" applyFont="1" applyFill="1" applyAlignment="1">
      <alignment vertical="center"/>
    </xf>
    <xf numFmtId="49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1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Font="1" applyAlignment="1">
      <alignment horizontal="right" vertical="center"/>
    </xf>
    <xf numFmtId="49" fontId="4" fillId="0" borderId="0" xfId="5" applyNumberFormat="1" applyFont="1" applyFill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1" fillId="0" borderId="6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0" fontId="1" fillId="0" borderId="19" xfId="5" applyFont="1" applyFill="1" applyBorder="1" applyAlignment="1">
      <alignment horizontal="right" vertical="center"/>
    </xf>
    <xf numFmtId="178" fontId="9" fillId="0" borderId="10" xfId="5" applyNumberFormat="1" applyFont="1" applyFill="1" applyBorder="1" applyAlignment="1">
      <alignment horizontal="center" vertical="center"/>
    </xf>
    <xf numFmtId="0" fontId="9" fillId="0" borderId="10" xfId="5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176" fontId="1" fillId="2" borderId="19" xfId="5" applyNumberFormat="1" applyFont="1" applyFill="1" applyBorder="1" applyAlignment="1">
      <alignment horizontal="right" vertical="center"/>
    </xf>
    <xf numFmtId="178" fontId="9" fillId="2" borderId="10" xfId="5" applyNumberFormat="1" applyFont="1" applyFill="1" applyBorder="1" applyAlignment="1">
      <alignment horizontal="center" vertical="center"/>
    </xf>
    <xf numFmtId="179" fontId="9" fillId="2" borderId="10" xfId="5" applyNumberFormat="1" applyFont="1" applyFill="1" applyBorder="1" applyAlignment="1">
      <alignment horizontal="center"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176" fontId="1" fillId="2" borderId="21" xfId="5" applyNumberFormat="1" applyFont="1" applyFill="1" applyBorder="1" applyAlignment="1">
      <alignment horizontal="right" vertical="center"/>
    </xf>
    <xf numFmtId="179" fontId="9" fillId="2" borderId="22" xfId="5" applyNumberFormat="1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2" borderId="19" xfId="5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center" vertical="center"/>
    </xf>
    <xf numFmtId="179" fontId="9" fillId="2" borderId="10" xfId="5" applyNumberFormat="1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right" vertical="center"/>
    </xf>
    <xf numFmtId="0" fontId="1" fillId="0" borderId="9" xfId="5" applyFont="1" applyFill="1" applyBorder="1" applyAlignment="1">
      <alignment vertical="center"/>
    </xf>
    <xf numFmtId="0" fontId="1" fillId="0" borderId="0" xfId="5" applyFont="1" applyFill="1" applyAlignment="1">
      <alignment vertical="center"/>
    </xf>
    <xf numFmtId="0" fontId="9" fillId="0" borderId="10" xfId="5" applyFont="1" applyFill="1" applyBorder="1" applyAlignment="1">
      <alignment horizontal="right" vertical="center"/>
    </xf>
    <xf numFmtId="0" fontId="1" fillId="0" borderId="23" xfId="5" applyFont="1" applyFill="1" applyBorder="1" applyAlignment="1">
      <alignment horizontal="right" vertical="center"/>
    </xf>
    <xf numFmtId="0" fontId="9" fillId="0" borderId="14" xfId="5" applyFont="1" applyFill="1" applyBorder="1" applyAlignment="1">
      <alignment horizontal="right" vertical="center"/>
    </xf>
    <xf numFmtId="176" fontId="1" fillId="2" borderId="27" xfId="5" applyNumberFormat="1" applyFont="1" applyFill="1" applyBorder="1" applyAlignment="1">
      <alignment horizontal="right" vertical="center"/>
    </xf>
    <xf numFmtId="179" fontId="9" fillId="2" borderId="28" xfId="5" applyNumberFormat="1" applyFont="1" applyFill="1" applyBorder="1" applyAlignment="1">
      <alignment horizontal="center" vertical="center"/>
    </xf>
    <xf numFmtId="176" fontId="1" fillId="2" borderId="17" xfId="5" applyNumberFormat="1" applyFont="1" applyFill="1" applyBorder="1" applyAlignment="1">
      <alignment horizontal="right" vertical="center"/>
    </xf>
    <xf numFmtId="178" fontId="9" fillId="2" borderId="18" xfId="5" applyNumberFormat="1" applyFont="1" applyFill="1" applyBorder="1" applyAlignment="1">
      <alignment horizontal="center" vertical="center"/>
    </xf>
    <xf numFmtId="179" fontId="9" fillId="2" borderId="18" xfId="5" applyNumberFormat="1" applyFont="1" applyFill="1" applyBorder="1" applyAlignment="1">
      <alignment horizontal="center" vertical="center"/>
    </xf>
    <xf numFmtId="0" fontId="8" fillId="0" borderId="0" xfId="5" applyFont="1" applyFill="1" applyBorder="1" applyAlignment="1">
      <alignment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left" vertical="center"/>
    </xf>
    <xf numFmtId="49" fontId="1" fillId="2" borderId="0" xfId="0" applyNumberFormat="1" applyFont="1" applyFill="1">
      <alignment vertical="center"/>
    </xf>
    <xf numFmtId="0" fontId="12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38" fontId="1" fillId="2" borderId="6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1" fillId="2" borderId="19" xfId="0" applyNumberFormat="1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79" fontId="9" fillId="2" borderId="1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38" fontId="1" fillId="2" borderId="20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177" fontId="1" fillId="2" borderId="21" xfId="0" applyNumberFormat="1" applyFont="1" applyFill="1" applyBorder="1" applyAlignment="1">
      <alignment horizontal="right" vertical="center"/>
    </xf>
    <xf numFmtId="37" fontId="9" fillId="2" borderId="22" xfId="0" applyNumberFormat="1" applyFont="1" applyFill="1" applyBorder="1" applyAlignment="1">
      <alignment horizontal="center" vertical="center"/>
    </xf>
    <xf numFmtId="38" fontId="1" fillId="2" borderId="15" xfId="1" applyFont="1" applyFill="1" applyBorder="1" applyAlignment="1">
      <alignment vertical="center"/>
    </xf>
    <xf numFmtId="38" fontId="1" fillId="2" borderId="16" xfId="1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177" fontId="1" fillId="2" borderId="17" xfId="0" applyNumberFormat="1" applyFont="1" applyFill="1" applyBorder="1" applyAlignment="1">
      <alignment horizontal="right" vertical="center"/>
    </xf>
    <xf numFmtId="179" fontId="9" fillId="2" borderId="18" xfId="0" applyNumberFormat="1" applyFont="1" applyFill="1" applyBorder="1" applyAlignment="1">
      <alignment horizontal="center" vertical="center"/>
    </xf>
    <xf numFmtId="49" fontId="8" fillId="2" borderId="0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8" fontId="8" fillId="2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38" fontId="14" fillId="2" borderId="0" xfId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" fillId="2" borderId="0" xfId="0" applyFont="1" applyFill="1" applyAlignment="1"/>
    <xf numFmtId="49" fontId="4" fillId="0" borderId="0" xfId="8" applyNumberFormat="1" applyFont="1" applyFill="1" applyAlignment="1">
      <alignment vertical="center"/>
    </xf>
    <xf numFmtId="0" fontId="12" fillId="0" borderId="0" xfId="8" applyFont="1" applyFill="1" applyBorder="1" applyAlignment="1"/>
    <xf numFmtId="0" fontId="4" fillId="0" borderId="0" xfId="8" applyFont="1" applyFill="1" applyAlignment="1">
      <alignment vertical="center"/>
    </xf>
    <xf numFmtId="0" fontId="12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Alignment="1">
      <alignment vertical="center"/>
    </xf>
    <xf numFmtId="0" fontId="1" fillId="0" borderId="2" xfId="8" applyFont="1" applyFill="1" applyBorder="1" applyAlignment="1">
      <alignment vertical="center"/>
    </xf>
    <xf numFmtId="0" fontId="1" fillId="0" borderId="32" xfId="8" applyFont="1" applyFill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38" fontId="1" fillId="0" borderId="37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Font="1" applyFill="1" applyBorder="1" applyAlignment="1">
      <alignment vertical="center"/>
    </xf>
    <xf numFmtId="176" fontId="1" fillId="0" borderId="3" xfId="8" applyNumberFormat="1" applyFont="1" applyFill="1" applyBorder="1" applyAlignment="1">
      <alignment horizontal="right" vertical="center"/>
    </xf>
    <xf numFmtId="180" fontId="9" fillId="0" borderId="4" xfId="8" applyNumberFormat="1" applyFont="1" applyFill="1" applyBorder="1" applyAlignment="1">
      <alignment horizontal="center" vertical="center"/>
    </xf>
    <xf numFmtId="176" fontId="9" fillId="0" borderId="38" xfId="8" applyNumberFormat="1" applyFont="1" applyFill="1" applyBorder="1" applyAlignment="1">
      <alignment horizontal="center" vertical="center"/>
    </xf>
    <xf numFmtId="176" fontId="1" fillId="0" borderId="4" xfId="8" applyNumberFormat="1" applyFont="1" applyFill="1" applyBorder="1" applyAlignment="1">
      <alignment horizontal="right" vertical="center"/>
    </xf>
    <xf numFmtId="176" fontId="9" fillId="0" borderId="5" xfId="8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76" fontId="1" fillId="0" borderId="19" xfId="8" applyNumberFormat="1" applyFont="1" applyFill="1" applyBorder="1" applyAlignment="1">
      <alignment horizontal="right" vertical="center"/>
    </xf>
    <xf numFmtId="180" fontId="9" fillId="0" borderId="0" xfId="8" applyNumberFormat="1" applyFont="1" applyFill="1" applyBorder="1" applyAlignment="1">
      <alignment horizontal="center" vertical="center"/>
    </xf>
    <xf numFmtId="176" fontId="9" fillId="0" borderId="9" xfId="8" applyNumberFormat="1" applyFont="1" applyFill="1" applyBorder="1" applyAlignment="1">
      <alignment horizontal="center" vertical="center"/>
    </xf>
    <xf numFmtId="176" fontId="1" fillId="0" borderId="0" xfId="8" applyNumberFormat="1" applyFont="1" applyFill="1" applyBorder="1" applyAlignment="1">
      <alignment horizontal="right" vertical="center"/>
    </xf>
    <xf numFmtId="176" fontId="9" fillId="0" borderId="8" xfId="8" applyNumberFormat="1" applyFont="1" applyFill="1" applyBorder="1" applyAlignment="1">
      <alignment horizontal="center" vertical="center"/>
    </xf>
    <xf numFmtId="0" fontId="1" fillId="0" borderId="6" xfId="8" applyFont="1" applyFill="1" applyBorder="1" applyAlignment="1">
      <alignment vertical="center"/>
    </xf>
    <xf numFmtId="176" fontId="9" fillId="0" borderId="10" xfId="8" applyNumberFormat="1" applyFont="1" applyFill="1" applyBorder="1" applyAlignment="1">
      <alignment horizontal="center" vertical="center"/>
    </xf>
    <xf numFmtId="0" fontId="1" fillId="0" borderId="6" xfId="9" applyFont="1" applyFill="1" applyBorder="1" applyAlignment="1">
      <alignment horizontal="left" vertical="center"/>
    </xf>
    <xf numFmtId="0" fontId="1" fillId="0" borderId="0" xfId="9" applyFont="1" applyFill="1" applyBorder="1" applyAlignment="1">
      <alignment horizontal="left" vertical="center"/>
    </xf>
    <xf numFmtId="38" fontId="1" fillId="0" borderId="11" xfId="6" applyFont="1" applyFill="1" applyBorder="1" applyAlignment="1">
      <alignment vertical="center"/>
    </xf>
    <xf numFmtId="0" fontId="1" fillId="0" borderId="12" xfId="9" applyFont="1" applyFill="1" applyBorder="1" applyAlignment="1">
      <alignment vertical="center"/>
    </xf>
    <xf numFmtId="0" fontId="1" fillId="0" borderId="12" xfId="8" applyFont="1" applyFill="1" applyBorder="1" applyAlignment="1">
      <alignment vertical="center"/>
    </xf>
    <xf numFmtId="176" fontId="1" fillId="0" borderId="23" xfId="8" applyNumberFormat="1" applyFont="1" applyFill="1" applyBorder="1" applyAlignment="1">
      <alignment horizontal="right" vertical="center"/>
    </xf>
    <xf numFmtId="180" fontId="9" fillId="0" borderId="12" xfId="8" applyNumberFormat="1" applyFont="1" applyFill="1" applyBorder="1" applyAlignment="1">
      <alignment horizontal="center" vertical="center"/>
    </xf>
    <xf numFmtId="176" fontId="9" fillId="0" borderId="13" xfId="8" applyNumberFormat="1" applyFont="1" applyFill="1" applyBorder="1" applyAlignment="1">
      <alignment horizontal="center" vertical="center"/>
    </xf>
    <xf numFmtId="176" fontId="1" fillId="0" borderId="12" xfId="8" applyNumberFormat="1" applyFont="1" applyFill="1" applyBorder="1" applyAlignment="1">
      <alignment horizontal="right" vertical="center"/>
    </xf>
    <xf numFmtId="176" fontId="9" fillId="0" borderId="14" xfId="8" applyNumberFormat="1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vertical="center"/>
    </xf>
    <xf numFmtId="0" fontId="1" fillId="0" borderId="7" xfId="9" applyFont="1" applyFill="1" applyBorder="1" applyAlignment="1">
      <alignment vertical="center"/>
    </xf>
    <xf numFmtId="0" fontId="1" fillId="0" borderId="45" xfId="9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176" fontId="1" fillId="0" borderId="21" xfId="8" applyNumberFormat="1" applyFont="1" applyFill="1" applyBorder="1" applyAlignment="1">
      <alignment horizontal="right" vertical="center"/>
    </xf>
    <xf numFmtId="180" fontId="9" fillId="0" borderId="46" xfId="8" applyNumberFormat="1" applyFont="1" applyFill="1" applyBorder="1" applyAlignment="1">
      <alignment horizontal="center" vertical="center"/>
    </xf>
    <xf numFmtId="176" fontId="9" fillId="0" borderId="46" xfId="8" applyNumberFormat="1" applyFont="1" applyFill="1" applyBorder="1" applyAlignment="1">
      <alignment horizontal="center" vertical="center"/>
    </xf>
    <xf numFmtId="176" fontId="1" fillId="0" borderId="7" xfId="8" applyNumberFormat="1" applyFont="1" applyFill="1" applyBorder="1" applyAlignment="1">
      <alignment horizontal="right" vertical="center"/>
    </xf>
    <xf numFmtId="176" fontId="9" fillId="0" borderId="22" xfId="8" applyNumberFormat="1" applyFont="1" applyFill="1" applyBorder="1" applyAlignment="1">
      <alignment horizontal="center" vertical="center"/>
    </xf>
    <xf numFmtId="0" fontId="1" fillId="0" borderId="0" xfId="9" applyFont="1" applyFill="1" applyBorder="1" applyAlignment="1">
      <alignment vertical="center"/>
    </xf>
    <xf numFmtId="180" fontId="9" fillId="0" borderId="9" xfId="8" applyNumberFormat="1" applyFont="1" applyFill="1" applyBorder="1" applyAlignment="1">
      <alignment horizontal="center" vertical="center"/>
    </xf>
    <xf numFmtId="0" fontId="1" fillId="0" borderId="12" xfId="9" applyFont="1" applyFill="1" applyBorder="1" applyAlignment="1">
      <alignment horizontal="left" vertical="center"/>
    </xf>
    <xf numFmtId="38" fontId="8" fillId="0" borderId="0" xfId="6" applyFont="1" applyFill="1" applyBorder="1" applyAlignment="1">
      <alignment vertical="center"/>
    </xf>
    <xf numFmtId="38" fontId="1" fillId="0" borderId="24" xfId="6" applyFont="1" applyFill="1" applyBorder="1" applyAlignment="1">
      <alignment vertical="center"/>
    </xf>
    <xf numFmtId="0" fontId="1" fillId="0" borderId="25" xfId="9" applyFont="1" applyFill="1" applyBorder="1" applyAlignment="1">
      <alignment vertical="center"/>
    </xf>
    <xf numFmtId="0" fontId="1" fillId="0" borderId="25" xfId="9" applyFont="1" applyFill="1" applyBorder="1" applyAlignment="1">
      <alignment horizontal="left" vertical="center"/>
    </xf>
    <xf numFmtId="0" fontId="10" fillId="0" borderId="25" xfId="9" applyFont="1" applyFill="1" applyBorder="1" applyAlignment="1">
      <alignment horizontal="left" vertical="center"/>
    </xf>
    <xf numFmtId="0" fontId="1" fillId="0" borderId="25" xfId="8" applyFont="1" applyFill="1" applyBorder="1" applyAlignment="1">
      <alignment vertical="center"/>
    </xf>
    <xf numFmtId="176" fontId="1" fillId="0" borderId="27" xfId="8" applyNumberFormat="1" applyFont="1" applyFill="1" applyBorder="1" applyAlignment="1">
      <alignment horizontal="right" vertical="center"/>
    </xf>
    <xf numFmtId="180" fontId="9" fillId="0" borderId="25" xfId="8" applyNumberFormat="1" applyFont="1" applyFill="1" applyBorder="1" applyAlignment="1">
      <alignment horizontal="center" vertical="center"/>
    </xf>
    <xf numFmtId="176" fontId="9" fillId="0" borderId="26" xfId="8" applyNumberFormat="1" applyFont="1" applyFill="1" applyBorder="1" applyAlignment="1">
      <alignment horizontal="center" vertical="center"/>
    </xf>
    <xf numFmtId="176" fontId="1" fillId="0" borderId="25" xfId="8" applyNumberFormat="1" applyFont="1" applyFill="1" applyBorder="1" applyAlignment="1">
      <alignment horizontal="right" vertical="center"/>
    </xf>
    <xf numFmtId="176" fontId="9" fillId="0" borderId="28" xfId="6" applyNumberFormat="1" applyFont="1" applyFill="1" applyBorder="1" applyAlignment="1">
      <alignment horizontal="center" vertical="center"/>
    </xf>
    <xf numFmtId="38" fontId="1" fillId="0" borderId="33" xfId="6" applyFont="1" applyFill="1" applyBorder="1" applyAlignment="1">
      <alignment vertical="center"/>
    </xf>
    <xf numFmtId="0" fontId="1" fillId="0" borderId="34" xfId="9" applyFont="1" applyFill="1" applyBorder="1" applyAlignment="1">
      <alignment vertical="center"/>
    </xf>
    <xf numFmtId="0" fontId="1" fillId="0" borderId="34" xfId="9" applyFont="1" applyFill="1" applyBorder="1" applyAlignment="1">
      <alignment horizontal="left" vertical="center"/>
    </xf>
    <xf numFmtId="0" fontId="1" fillId="0" borderId="34" xfId="8" applyFont="1" applyFill="1" applyBorder="1" applyAlignment="1">
      <alignment vertical="center"/>
    </xf>
    <xf numFmtId="176" fontId="1" fillId="0" borderId="36" xfId="8" applyNumberFormat="1" applyFont="1" applyFill="1" applyBorder="1" applyAlignment="1">
      <alignment horizontal="right" vertical="center"/>
    </xf>
    <xf numFmtId="180" fontId="9" fillId="0" borderId="34" xfId="8" applyNumberFormat="1" applyFont="1" applyFill="1" applyBorder="1" applyAlignment="1">
      <alignment horizontal="center" vertical="center"/>
    </xf>
    <xf numFmtId="176" fontId="9" fillId="0" borderId="35" xfId="8" applyNumberFormat="1" applyFont="1" applyFill="1" applyBorder="1" applyAlignment="1">
      <alignment horizontal="center" vertical="center"/>
    </xf>
    <xf numFmtId="176" fontId="1" fillId="0" borderId="34" xfId="8" applyNumberFormat="1" applyFont="1" applyFill="1" applyBorder="1" applyAlignment="1">
      <alignment horizontal="right" vertical="center"/>
    </xf>
    <xf numFmtId="176" fontId="9" fillId="0" borderId="52" xfId="6" applyNumberFormat="1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top" wrapText="1"/>
    </xf>
    <xf numFmtId="0" fontId="1" fillId="0" borderId="2" xfId="8" applyFont="1" applyFill="1" applyBorder="1" applyAlignment="1">
      <alignment vertical="top"/>
    </xf>
    <xf numFmtId="0" fontId="1" fillId="0" borderId="0" xfId="8" applyFont="1" applyFill="1" applyBorder="1" applyAlignment="1">
      <alignment vertical="top"/>
    </xf>
    <xf numFmtId="0" fontId="4" fillId="0" borderId="0" xfId="8" applyFont="1" applyAlignment="1">
      <alignment horizontal="left" vertical="center"/>
    </xf>
    <xf numFmtId="0" fontId="1" fillId="0" borderId="0" xfId="8" applyFont="1" applyAlignment="1">
      <alignment horizontal="center" vertical="center"/>
    </xf>
    <xf numFmtId="0" fontId="1" fillId="0" borderId="0" xfId="8" applyFont="1"/>
    <xf numFmtId="176" fontId="1" fillId="2" borderId="0" xfId="0" applyNumberFormat="1" applyFont="1" applyFill="1">
      <alignment vertical="center"/>
    </xf>
    <xf numFmtId="176" fontId="4" fillId="0" borderId="0" xfId="8" applyNumberFormat="1" applyFont="1" applyFill="1" applyAlignment="1">
      <alignment vertical="center"/>
    </xf>
    <xf numFmtId="176" fontId="4" fillId="0" borderId="0" xfId="5" applyNumberFormat="1" applyFont="1" applyFill="1" applyAlignment="1">
      <alignment vertical="center"/>
    </xf>
    <xf numFmtId="38" fontId="1" fillId="0" borderId="20" xfId="6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0" borderId="11" xfId="5" applyFont="1" applyFill="1" applyBorder="1" applyAlignment="1">
      <alignment horizontal="center" vertical="center"/>
    </xf>
    <xf numFmtId="0" fontId="1" fillId="0" borderId="12" xfId="5" applyFont="1" applyFill="1" applyBorder="1" applyAlignment="1">
      <alignment horizontal="center" vertical="center"/>
    </xf>
    <xf numFmtId="0" fontId="1" fillId="0" borderId="13" xfId="5" applyFont="1" applyFill="1" applyBorder="1" applyAlignment="1">
      <alignment horizontal="center" vertical="center"/>
    </xf>
    <xf numFmtId="0" fontId="1" fillId="0" borderId="24" xfId="5" applyFont="1" applyFill="1" applyBorder="1" applyAlignment="1">
      <alignment horizontal="center" vertical="center"/>
    </xf>
    <xf numFmtId="0" fontId="1" fillId="0" borderId="25" xfId="5" applyFont="1" applyFill="1" applyBorder="1" applyAlignment="1">
      <alignment horizontal="center" vertical="center"/>
    </xf>
    <xf numFmtId="0" fontId="1" fillId="0" borderId="26" xfId="5" applyFont="1" applyFill="1" applyBorder="1" applyAlignment="1">
      <alignment horizontal="center" vertical="center"/>
    </xf>
    <xf numFmtId="38" fontId="1" fillId="0" borderId="15" xfId="6" applyFont="1" applyFill="1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38" fontId="1" fillId="0" borderId="29" xfId="6" applyFont="1" applyFill="1" applyBorder="1" applyAlignment="1">
      <alignment horizontal="center" vertical="center"/>
    </xf>
    <xf numFmtId="0" fontId="1" fillId="0" borderId="15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horizontal="center" vertical="center"/>
    </xf>
    <xf numFmtId="0" fontId="1" fillId="0" borderId="29" xfId="5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center"/>
    </xf>
    <xf numFmtId="0" fontId="7" fillId="0" borderId="0" xfId="5" applyFont="1" applyAlignment="1">
      <alignment horizontal="center" vertical="center"/>
    </xf>
    <xf numFmtId="0" fontId="1" fillId="0" borderId="16" xfId="5" applyFont="1" applyFill="1" applyBorder="1" applyAlignment="1">
      <alignment vertical="center"/>
    </xf>
    <xf numFmtId="0" fontId="1" fillId="0" borderId="17" xfId="5" applyFont="1" applyFill="1" applyBorder="1" applyAlignment="1">
      <alignment horizontal="center" vertical="center"/>
    </xf>
    <xf numFmtId="0" fontId="1" fillId="0" borderId="18" xfId="5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176" fontId="1" fillId="0" borderId="43" xfId="8" applyNumberFormat="1" applyFont="1" applyFill="1" applyBorder="1" applyAlignment="1">
      <alignment horizontal="center" vertical="center"/>
    </xf>
    <xf numFmtId="176" fontId="1" fillId="0" borderId="51" xfId="8" applyNumberFormat="1" applyFont="1" applyFill="1" applyBorder="1" applyAlignment="1">
      <alignment horizontal="center" vertical="center"/>
    </xf>
    <xf numFmtId="180" fontId="1" fillId="0" borderId="41" xfId="8" applyNumberFormat="1" applyFont="1" applyFill="1" applyBorder="1" applyAlignment="1">
      <alignment horizontal="center" vertical="center"/>
    </xf>
    <xf numFmtId="180" fontId="1" fillId="0" borderId="42" xfId="8" applyNumberFormat="1" applyFont="1" applyFill="1" applyBorder="1" applyAlignment="1">
      <alignment horizontal="center" vertical="center"/>
    </xf>
    <xf numFmtId="176" fontId="1" fillId="0" borderId="41" xfId="8" applyNumberFormat="1" applyFont="1" applyFill="1" applyBorder="1" applyAlignment="1">
      <alignment horizontal="right" vertical="center"/>
    </xf>
    <xf numFmtId="176" fontId="1" fillId="0" borderId="42" xfId="8" applyNumberFormat="1" applyFont="1" applyFill="1" applyBorder="1" applyAlignment="1">
      <alignment horizontal="right" vertical="center"/>
    </xf>
    <xf numFmtId="176" fontId="1" fillId="0" borderId="41" xfId="8" applyNumberFormat="1" applyFont="1" applyFill="1" applyBorder="1" applyAlignment="1">
      <alignment horizontal="center" vertical="center"/>
    </xf>
    <xf numFmtId="176" fontId="1" fillId="0" borderId="50" xfId="8" applyNumberFormat="1" applyFont="1" applyFill="1" applyBorder="1" applyAlignment="1">
      <alignment horizontal="center" vertical="center"/>
    </xf>
    <xf numFmtId="180" fontId="1" fillId="0" borderId="50" xfId="8" applyNumberFormat="1" applyFont="1" applyFill="1" applyBorder="1" applyAlignment="1">
      <alignment horizontal="center" vertical="center"/>
    </xf>
    <xf numFmtId="180" fontId="1" fillId="0" borderId="39" xfId="8" applyNumberFormat="1" applyFont="1" applyFill="1" applyBorder="1" applyAlignment="1">
      <alignment horizontal="right" vertical="center"/>
    </xf>
    <xf numFmtId="0" fontId="1" fillId="0" borderId="40" xfId="8" applyFont="1" applyBorder="1" applyAlignment="1">
      <alignment horizontal="right" vertical="center"/>
    </xf>
    <xf numFmtId="180" fontId="1" fillId="0" borderId="43" xfId="8" applyNumberFormat="1" applyFont="1" applyFill="1" applyBorder="1" applyAlignment="1">
      <alignment horizontal="center" vertical="center"/>
    </xf>
    <xf numFmtId="180" fontId="1" fillId="0" borderId="44" xfId="8" applyNumberFormat="1" applyFont="1" applyFill="1" applyBorder="1" applyAlignment="1">
      <alignment horizontal="center" vertical="center"/>
    </xf>
    <xf numFmtId="180" fontId="1" fillId="0" borderId="47" xfId="8" applyNumberFormat="1" applyFont="1" applyFill="1" applyBorder="1" applyAlignment="1">
      <alignment horizontal="center" vertical="center"/>
    </xf>
    <xf numFmtId="180" fontId="1" fillId="0" borderId="48" xfId="8" applyNumberFormat="1" applyFont="1" applyFill="1" applyBorder="1" applyAlignment="1">
      <alignment horizontal="center" vertical="center"/>
    </xf>
    <xf numFmtId="176" fontId="1" fillId="0" borderId="39" xfId="8" applyNumberFormat="1" applyFont="1" applyFill="1" applyBorder="1" applyAlignment="1">
      <alignment horizontal="center" vertical="center"/>
    </xf>
    <xf numFmtId="176" fontId="1" fillId="0" borderId="49" xfId="8" applyNumberFormat="1" applyFont="1" applyFill="1" applyBorder="1" applyAlignment="1">
      <alignment horizontal="center" vertical="center"/>
    </xf>
    <xf numFmtId="0" fontId="6" fillId="0" borderId="0" xfId="8" applyFont="1" applyFill="1" applyBorder="1" applyAlignment="1">
      <alignment horizontal="center"/>
    </xf>
    <xf numFmtId="0" fontId="7" fillId="0" borderId="0" xfId="8" applyFont="1" applyFill="1" applyBorder="1" applyAlignment="1">
      <alignment horizontal="center"/>
    </xf>
    <xf numFmtId="0" fontId="1" fillId="0" borderId="1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horizontal="center" vertical="center"/>
    </xf>
    <xf numFmtId="0" fontId="1" fillId="0" borderId="30" xfId="8" applyFont="1" applyFill="1" applyBorder="1" applyAlignment="1">
      <alignment horizontal="center" vertical="center"/>
    </xf>
    <xf numFmtId="0" fontId="1" fillId="0" borderId="33" xfId="8" applyFont="1" applyFill="1" applyBorder="1" applyAlignment="1">
      <alignment horizontal="center" vertical="center"/>
    </xf>
    <xf numFmtId="0" fontId="1" fillId="0" borderId="34" xfId="8" applyFont="1" applyFill="1" applyBorder="1" applyAlignment="1">
      <alignment horizontal="center" vertical="center"/>
    </xf>
    <xf numFmtId="0" fontId="1" fillId="0" borderId="35" xfId="8" applyFont="1" applyFill="1" applyBorder="1" applyAlignment="1">
      <alignment horizontal="center" vertical="center"/>
    </xf>
    <xf numFmtId="0" fontId="1" fillId="0" borderId="31" xfId="8" applyFont="1" applyFill="1" applyBorder="1" applyAlignment="1">
      <alignment horizontal="center" vertical="center"/>
    </xf>
    <xf numFmtId="0" fontId="1" fillId="0" borderId="36" xfId="8" applyFont="1" applyFill="1" applyBorder="1" applyAlignment="1">
      <alignment horizontal="center" vertical="center"/>
    </xf>
    <xf numFmtId="0" fontId="1" fillId="0" borderId="27" xfId="8" applyFont="1" applyFill="1" applyBorder="1" applyAlignment="1">
      <alignment horizontal="center" vertical="center" wrapText="1"/>
    </xf>
    <xf numFmtId="0" fontId="1" fillId="0" borderId="26" xfId="8" applyFont="1" applyBorder="1" applyAlignment="1">
      <alignment horizontal="center" vertical="center" wrapText="1"/>
    </xf>
    <xf numFmtId="0" fontId="1" fillId="0" borderId="28" xfId="8" applyFont="1" applyFill="1" applyBorder="1" applyAlignment="1">
      <alignment horizontal="center" vertical="center" wrapText="1"/>
    </xf>
  </cellXfs>
  <cellStyles count="13">
    <cellStyle name="桁区切り" xfId="1" builtinId="6"/>
    <cellStyle name="桁区切り 2" xfId="6"/>
    <cellStyle name="標準" xfId="0" builtinId="0"/>
    <cellStyle name="標準 2" xfId="2"/>
    <cellStyle name="標準 2 3" xfId="10"/>
    <cellStyle name="標準 4" xfId="11"/>
    <cellStyle name="標準 5" xfId="8"/>
    <cellStyle name="標準 6" xfId="12"/>
    <cellStyle name="標準 7" xfId="4"/>
    <cellStyle name="標準 8" xfId="3"/>
    <cellStyle name="標準 9" xfId="5"/>
    <cellStyle name="標準_03.04.01.財務諸表雛形_様式_桜内案１_コピー03　普通会計４表2006.12.23_仕訳" xfId="7"/>
    <cellStyle name="標準_別冊１　Ｐ2～Ｐ5　普通会計４表20070113_仕訳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12</xdr:row>
      <xdr:rowOff>0</xdr:rowOff>
    </xdr:from>
    <xdr:to>
      <xdr:col>16</xdr:col>
      <xdr:colOff>0</xdr:colOff>
      <xdr:row>23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D597828-85F5-471F-85BA-E81728736956}"/>
            </a:ext>
          </a:extLst>
        </xdr:cNvPr>
        <xdr:cNvSpPr txBox="1"/>
      </xdr:nvSpPr>
      <xdr:spPr>
        <a:xfrm>
          <a:off x="3832412" y="2644588"/>
          <a:ext cx="3436470" cy="2218765"/>
        </a:xfrm>
        <a:prstGeom prst="rect">
          <a:avLst/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/>
            <a:t>省略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BV76"/>
  <sheetViews>
    <sheetView showGridLines="0" tabSelected="1" topLeftCell="C1" zoomScale="85" zoomScaleNormal="85" zoomScaleSheetLayoutView="85" workbookViewId="0">
      <selection activeCell="C1" sqref="C1"/>
    </sheetView>
  </sheetViews>
  <sheetFormatPr defaultColWidth="9" defaultRowHeight="12.75" x14ac:dyDescent="0.15"/>
  <cols>
    <col min="1" max="2" width="0" style="2" hidden="1" customWidth="1"/>
    <col min="3" max="3" width="0.625" style="4" customWidth="1"/>
    <col min="4" max="14" width="2.125" style="4" customWidth="1"/>
    <col min="15" max="15" width="6" style="4" customWidth="1"/>
    <col min="16" max="16" width="22.375" style="4" customWidth="1"/>
    <col min="17" max="17" width="3.375" style="4" bestFit="1" customWidth="1"/>
    <col min="18" max="19" width="2.125" style="4" customWidth="1"/>
    <col min="20" max="24" width="3.875" style="4" customWidth="1"/>
    <col min="25" max="25" width="3.125" style="4" customWidth="1"/>
    <col min="26" max="26" width="24.125" style="4" bestFit="1" customWidth="1"/>
    <col min="27" max="27" width="3.125" style="4" customWidth="1"/>
    <col min="28" max="28" width="0.625" style="4" customWidth="1"/>
    <col min="29" max="29" width="9" style="4"/>
    <col min="30" max="31" width="0" style="4" hidden="1" customWidth="1"/>
    <col min="32" max="16384" width="9" style="4"/>
  </cols>
  <sheetData>
    <row r="1" spans="1:74" ht="23.25" customHeight="1" x14ac:dyDescent="0.25">
      <c r="C1" s="3"/>
      <c r="D1" s="170" t="s">
        <v>271</v>
      </c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  <c r="AA1" s="170"/>
    </row>
    <row r="2" spans="1:74" ht="21" customHeight="1" x14ac:dyDescent="0.15">
      <c r="D2" s="171" t="s">
        <v>272</v>
      </c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</row>
    <row r="3" spans="1:74" s="6" customFormat="1" ht="16.5" customHeight="1" thickBot="1" x14ac:dyDescent="0.2">
      <c r="A3" s="5"/>
      <c r="B3" s="5"/>
      <c r="D3" s="7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9" t="s">
        <v>263</v>
      </c>
      <c r="AB3" s="8"/>
    </row>
    <row r="4" spans="1:74" s="11" customFormat="1" ht="14.25" customHeight="1" thickBot="1" x14ac:dyDescent="0.2">
      <c r="A4" s="10" t="s">
        <v>242</v>
      </c>
      <c r="B4" s="10" t="s">
        <v>243</v>
      </c>
      <c r="D4" s="167" t="s">
        <v>0</v>
      </c>
      <c r="E4" s="168"/>
      <c r="F4" s="168"/>
      <c r="G4" s="168"/>
      <c r="H4" s="168"/>
      <c r="I4" s="168"/>
      <c r="J4" s="168"/>
      <c r="K4" s="172"/>
      <c r="L4" s="172"/>
      <c r="M4" s="172"/>
      <c r="N4" s="172"/>
      <c r="O4" s="172"/>
      <c r="P4" s="173" t="s">
        <v>244</v>
      </c>
      <c r="Q4" s="174"/>
      <c r="R4" s="168" t="s">
        <v>0</v>
      </c>
      <c r="S4" s="168"/>
      <c r="T4" s="168"/>
      <c r="U4" s="168"/>
      <c r="V4" s="168"/>
      <c r="W4" s="168"/>
      <c r="X4" s="168"/>
      <c r="Y4" s="168"/>
      <c r="Z4" s="173" t="s">
        <v>244</v>
      </c>
      <c r="AA4" s="174"/>
    </row>
    <row r="5" spans="1:74" ht="14.65" customHeight="1" x14ac:dyDescent="0.15">
      <c r="D5" s="12" t="s">
        <v>245</v>
      </c>
      <c r="E5" s="13"/>
      <c r="F5" s="14"/>
      <c r="G5" s="15"/>
      <c r="H5" s="15"/>
      <c r="I5" s="15"/>
      <c r="J5" s="15"/>
      <c r="K5" s="13"/>
      <c r="L5" s="13"/>
      <c r="M5" s="13"/>
      <c r="N5" s="13"/>
      <c r="O5" s="13"/>
      <c r="P5" s="16"/>
      <c r="Q5" s="17"/>
      <c r="R5" s="14" t="s">
        <v>246</v>
      </c>
      <c r="S5" s="14"/>
      <c r="T5" s="14"/>
      <c r="U5" s="14"/>
      <c r="V5" s="14"/>
      <c r="W5" s="14"/>
      <c r="X5" s="14"/>
      <c r="Y5" s="13"/>
      <c r="Z5" s="16"/>
      <c r="AA5" s="18"/>
      <c r="BU5" s="153"/>
      <c r="BV5" s="153"/>
    </row>
    <row r="6" spans="1:74" ht="14.65" customHeight="1" x14ac:dyDescent="0.15">
      <c r="A6" s="2" t="s">
        <v>3</v>
      </c>
      <c r="B6" s="2" t="s">
        <v>114</v>
      </c>
      <c r="D6" s="19"/>
      <c r="E6" s="14" t="s">
        <v>4</v>
      </c>
      <c r="F6" s="14"/>
      <c r="G6" s="14"/>
      <c r="H6" s="14"/>
      <c r="I6" s="14"/>
      <c r="J6" s="14"/>
      <c r="K6" s="13"/>
      <c r="L6" s="13"/>
      <c r="M6" s="13"/>
      <c r="N6" s="13"/>
      <c r="O6" s="13"/>
      <c r="P6" s="20">
        <v>29029588</v>
      </c>
      <c r="Q6" s="21"/>
      <c r="R6" s="14"/>
      <c r="S6" s="14" t="s">
        <v>115</v>
      </c>
      <c r="T6" s="14"/>
      <c r="U6" s="14"/>
      <c r="V6" s="14"/>
      <c r="W6" s="14"/>
      <c r="X6" s="14"/>
      <c r="Y6" s="13"/>
      <c r="Z6" s="20">
        <v>9303972</v>
      </c>
      <c r="AA6" s="22"/>
      <c r="AD6" s="4">
        <f>IF(AND(AD7="-",AD48="-",AD51="-"),"-",SUM(AD7,AD48,AD51))</f>
        <v>29029587682</v>
      </c>
      <c r="AE6" s="4">
        <f>IF(COUNTIF(AE7:AE11,"-")=COUNTA(AE7:AE11),"-",SUM(AE7:AE11))</f>
        <v>9303972102</v>
      </c>
      <c r="BU6" s="153"/>
      <c r="BV6" s="153"/>
    </row>
    <row r="7" spans="1:74" ht="14.65" customHeight="1" x14ac:dyDescent="0.15">
      <c r="A7" s="2" t="s">
        <v>5</v>
      </c>
      <c r="B7" s="2" t="s">
        <v>116</v>
      </c>
      <c r="D7" s="19"/>
      <c r="E7" s="14"/>
      <c r="F7" s="14" t="s">
        <v>6</v>
      </c>
      <c r="G7" s="14"/>
      <c r="H7" s="14"/>
      <c r="I7" s="14"/>
      <c r="J7" s="14"/>
      <c r="K7" s="13"/>
      <c r="L7" s="13"/>
      <c r="M7" s="13"/>
      <c r="N7" s="13"/>
      <c r="O7" s="13"/>
      <c r="P7" s="20">
        <v>28643242</v>
      </c>
      <c r="Q7" s="21" t="s">
        <v>267</v>
      </c>
      <c r="R7" s="14"/>
      <c r="S7" s="14"/>
      <c r="T7" s="14" t="s">
        <v>273</v>
      </c>
      <c r="U7" s="14"/>
      <c r="V7" s="14"/>
      <c r="W7" s="14"/>
      <c r="X7" s="14"/>
      <c r="Y7" s="13"/>
      <c r="Z7" s="20">
        <v>8061282</v>
      </c>
      <c r="AA7" s="22"/>
      <c r="AD7" s="4">
        <f>IF(AND(AD8="-",AD32="-",COUNTIF(AD45:AD47,"-")=COUNTA(AD45:AD47)),"-",SUM(AD8,AD32,AD45:AD47))</f>
        <v>28643242305</v>
      </c>
      <c r="AE7" s="4">
        <v>8061281891</v>
      </c>
      <c r="BU7" s="153"/>
      <c r="BV7" s="153"/>
    </row>
    <row r="8" spans="1:74" ht="14.65" customHeight="1" x14ac:dyDescent="0.15">
      <c r="A8" s="2" t="s">
        <v>7</v>
      </c>
      <c r="B8" s="2" t="s">
        <v>117</v>
      </c>
      <c r="D8" s="19"/>
      <c r="E8" s="14"/>
      <c r="F8" s="14"/>
      <c r="G8" s="14" t="s">
        <v>8</v>
      </c>
      <c r="H8" s="14"/>
      <c r="I8" s="14"/>
      <c r="J8" s="14"/>
      <c r="K8" s="13"/>
      <c r="L8" s="13"/>
      <c r="M8" s="13"/>
      <c r="N8" s="13"/>
      <c r="O8" s="13"/>
      <c r="P8" s="20">
        <v>10347035</v>
      </c>
      <c r="Q8" s="21"/>
      <c r="R8" s="14"/>
      <c r="S8" s="14"/>
      <c r="T8" s="14" t="s">
        <v>118</v>
      </c>
      <c r="U8" s="14"/>
      <c r="V8" s="14"/>
      <c r="W8" s="14"/>
      <c r="X8" s="14"/>
      <c r="Y8" s="13"/>
      <c r="Z8" s="20">
        <v>0</v>
      </c>
      <c r="AA8" s="22"/>
      <c r="AD8" s="4">
        <f>IF(COUNTIF(AD9:AD31,"-")=COUNTA(AD9:AD31),"-",SUM(AD9:AD31))</f>
        <v>10347034619</v>
      </c>
      <c r="AE8" s="4">
        <v>0</v>
      </c>
      <c r="BU8" s="153"/>
      <c r="BV8" s="153"/>
    </row>
    <row r="9" spans="1:74" ht="14.65" customHeight="1" x14ac:dyDescent="0.15">
      <c r="A9" s="2" t="s">
        <v>9</v>
      </c>
      <c r="B9" s="2" t="s">
        <v>119</v>
      </c>
      <c r="D9" s="19"/>
      <c r="E9" s="14"/>
      <c r="F9" s="14"/>
      <c r="G9" s="14"/>
      <c r="H9" s="14" t="s">
        <v>10</v>
      </c>
      <c r="I9" s="14"/>
      <c r="J9" s="14"/>
      <c r="K9" s="13"/>
      <c r="L9" s="13"/>
      <c r="M9" s="13"/>
      <c r="N9" s="13"/>
      <c r="O9" s="13"/>
      <c r="P9" s="20">
        <v>1330781</v>
      </c>
      <c r="Q9" s="21"/>
      <c r="R9" s="14"/>
      <c r="S9" s="14"/>
      <c r="T9" s="14" t="s">
        <v>120</v>
      </c>
      <c r="U9" s="14"/>
      <c r="V9" s="14"/>
      <c r="W9" s="14"/>
      <c r="X9" s="14"/>
      <c r="Y9" s="13"/>
      <c r="Z9" s="20">
        <v>934808</v>
      </c>
      <c r="AA9" s="22"/>
      <c r="AD9" s="4">
        <v>1330781244</v>
      </c>
      <c r="AE9" s="4">
        <v>934808317</v>
      </c>
      <c r="BU9" s="153"/>
      <c r="BV9" s="153"/>
    </row>
    <row r="10" spans="1:74" ht="14.65" customHeight="1" x14ac:dyDescent="0.15">
      <c r="A10" s="2" t="s">
        <v>12</v>
      </c>
      <c r="B10" s="2" t="s">
        <v>121</v>
      </c>
      <c r="D10" s="19"/>
      <c r="E10" s="14"/>
      <c r="F10" s="14"/>
      <c r="G10" s="14"/>
      <c r="H10" s="14" t="s">
        <v>13</v>
      </c>
      <c r="I10" s="14"/>
      <c r="J10" s="14"/>
      <c r="K10" s="13"/>
      <c r="L10" s="13"/>
      <c r="M10" s="13"/>
      <c r="N10" s="13"/>
      <c r="O10" s="13"/>
      <c r="P10" s="20">
        <v>0</v>
      </c>
      <c r="Q10" s="21"/>
      <c r="R10" s="14"/>
      <c r="S10" s="14"/>
      <c r="T10" s="14" t="s">
        <v>122</v>
      </c>
      <c r="U10" s="14"/>
      <c r="V10" s="14"/>
      <c r="W10" s="14"/>
      <c r="X10" s="14"/>
      <c r="Y10" s="13"/>
      <c r="Z10" s="20">
        <v>0</v>
      </c>
      <c r="AA10" s="22"/>
      <c r="AD10" s="4">
        <v>0</v>
      </c>
      <c r="AE10" s="4">
        <v>0</v>
      </c>
      <c r="BU10" s="153"/>
      <c r="BV10" s="153"/>
    </row>
    <row r="11" spans="1:74" ht="14.65" customHeight="1" x14ac:dyDescent="0.15">
      <c r="A11" s="2" t="s">
        <v>14</v>
      </c>
      <c r="B11" s="2" t="s">
        <v>123</v>
      </c>
      <c r="D11" s="19"/>
      <c r="E11" s="14"/>
      <c r="F11" s="14"/>
      <c r="G11" s="14"/>
      <c r="H11" s="14" t="s">
        <v>15</v>
      </c>
      <c r="I11" s="14"/>
      <c r="J11" s="14"/>
      <c r="K11" s="13"/>
      <c r="L11" s="13"/>
      <c r="M11" s="13"/>
      <c r="N11" s="13"/>
      <c r="O11" s="13"/>
      <c r="P11" s="20">
        <v>44709</v>
      </c>
      <c r="Q11" s="21"/>
      <c r="R11" s="14"/>
      <c r="S11" s="14"/>
      <c r="T11" s="14" t="s">
        <v>44</v>
      </c>
      <c r="U11" s="14"/>
      <c r="V11" s="14"/>
      <c r="W11" s="14"/>
      <c r="X11" s="14"/>
      <c r="Y11" s="13"/>
      <c r="Z11" s="20">
        <v>307882</v>
      </c>
      <c r="AA11" s="22"/>
      <c r="AD11" s="4">
        <v>44708800</v>
      </c>
      <c r="AE11" s="4">
        <v>307881894</v>
      </c>
      <c r="BU11" s="153"/>
      <c r="BV11" s="153"/>
    </row>
    <row r="12" spans="1:74" ht="14.65" customHeight="1" x14ac:dyDescent="0.15">
      <c r="A12" s="2" t="s">
        <v>16</v>
      </c>
      <c r="B12" s="2" t="s">
        <v>124</v>
      </c>
      <c r="D12" s="19"/>
      <c r="E12" s="14"/>
      <c r="F12" s="14"/>
      <c r="G12" s="14"/>
      <c r="H12" s="14" t="s">
        <v>17</v>
      </c>
      <c r="I12" s="14"/>
      <c r="J12" s="14"/>
      <c r="K12" s="13"/>
      <c r="L12" s="13"/>
      <c r="M12" s="13"/>
      <c r="N12" s="13"/>
      <c r="O12" s="13"/>
      <c r="P12" s="20">
        <v>0</v>
      </c>
      <c r="Q12" s="21"/>
      <c r="R12" s="14"/>
      <c r="S12" s="14" t="s">
        <v>125</v>
      </c>
      <c r="T12" s="14"/>
      <c r="U12" s="14"/>
      <c r="V12" s="14"/>
      <c r="W12" s="14"/>
      <c r="X12" s="14"/>
      <c r="Y12" s="13"/>
      <c r="Z12" s="20">
        <v>1123200</v>
      </c>
      <c r="AA12" s="22"/>
      <c r="AD12" s="4">
        <v>0</v>
      </c>
      <c r="AE12" s="4">
        <f>IF(COUNTIF(AE13:AE20,"-")=COUNTA(AE13:AE20),"-",SUM(AE13:AE20))</f>
        <v>1123199952</v>
      </c>
      <c r="BU12" s="153"/>
      <c r="BV12" s="153"/>
    </row>
    <row r="13" spans="1:74" ht="14.65" customHeight="1" x14ac:dyDescent="0.15">
      <c r="A13" s="2" t="s">
        <v>18</v>
      </c>
      <c r="B13" s="2" t="s">
        <v>126</v>
      </c>
      <c r="D13" s="19"/>
      <c r="E13" s="14"/>
      <c r="F13" s="14"/>
      <c r="G13" s="14"/>
      <c r="H13" s="14" t="s">
        <v>19</v>
      </c>
      <c r="I13" s="14"/>
      <c r="J13" s="14"/>
      <c r="K13" s="13"/>
      <c r="L13" s="13"/>
      <c r="M13" s="13"/>
      <c r="N13" s="13"/>
      <c r="O13" s="13"/>
      <c r="P13" s="20">
        <v>17008040</v>
      </c>
      <c r="Q13" s="21"/>
      <c r="R13" s="14"/>
      <c r="S13" s="14"/>
      <c r="T13" s="14" t="s">
        <v>274</v>
      </c>
      <c r="U13" s="14"/>
      <c r="V13" s="14"/>
      <c r="W13" s="14"/>
      <c r="X13" s="14"/>
      <c r="Y13" s="13"/>
      <c r="Z13" s="20">
        <v>965535</v>
      </c>
      <c r="AA13" s="22"/>
      <c r="AD13" s="4">
        <v>17008040053</v>
      </c>
      <c r="AE13" s="4">
        <v>965535098</v>
      </c>
      <c r="BU13" s="153"/>
      <c r="BV13" s="153"/>
    </row>
    <row r="14" spans="1:74" ht="14.65" customHeight="1" x14ac:dyDescent="0.15">
      <c r="A14" s="2" t="s">
        <v>20</v>
      </c>
      <c r="B14" s="2" t="s">
        <v>127</v>
      </c>
      <c r="D14" s="19"/>
      <c r="E14" s="14"/>
      <c r="F14" s="14"/>
      <c r="G14" s="14"/>
      <c r="H14" s="14" t="s">
        <v>21</v>
      </c>
      <c r="I14" s="14"/>
      <c r="J14" s="14"/>
      <c r="K14" s="13"/>
      <c r="L14" s="13"/>
      <c r="M14" s="13"/>
      <c r="N14" s="13"/>
      <c r="O14" s="13"/>
      <c r="P14" s="20">
        <v>-9511145</v>
      </c>
      <c r="Q14" s="21"/>
      <c r="R14" s="14"/>
      <c r="S14" s="14"/>
      <c r="T14" s="14" t="s">
        <v>128</v>
      </c>
      <c r="U14" s="14"/>
      <c r="V14" s="14"/>
      <c r="W14" s="14"/>
      <c r="X14" s="14"/>
      <c r="Y14" s="13"/>
      <c r="Z14" s="20">
        <v>17271</v>
      </c>
      <c r="AA14" s="22"/>
      <c r="AD14" s="4">
        <v>-9511145287</v>
      </c>
      <c r="AE14" s="4">
        <v>17271262</v>
      </c>
      <c r="BU14" s="153"/>
      <c r="BV14" s="153"/>
    </row>
    <row r="15" spans="1:74" ht="14.65" customHeight="1" x14ac:dyDescent="0.15">
      <c r="A15" s="2" t="s">
        <v>247</v>
      </c>
      <c r="B15" s="2" t="s">
        <v>129</v>
      </c>
      <c r="D15" s="19"/>
      <c r="E15" s="14"/>
      <c r="F15" s="14"/>
      <c r="G15" s="14"/>
      <c r="H15" s="14" t="s">
        <v>22</v>
      </c>
      <c r="I15" s="14"/>
      <c r="J15" s="14"/>
      <c r="K15" s="13"/>
      <c r="L15" s="13"/>
      <c r="M15" s="13"/>
      <c r="N15" s="13"/>
      <c r="O15" s="13"/>
      <c r="P15" s="20">
        <v>0</v>
      </c>
      <c r="Q15" s="21"/>
      <c r="R15" s="14"/>
      <c r="S15" s="14"/>
      <c r="T15" s="14" t="s">
        <v>130</v>
      </c>
      <c r="U15" s="14"/>
      <c r="V15" s="14"/>
      <c r="W15" s="14"/>
      <c r="X15" s="14"/>
      <c r="Y15" s="13"/>
      <c r="Z15" s="20">
        <v>20655</v>
      </c>
      <c r="AA15" s="22"/>
      <c r="AD15" s="4">
        <v>0</v>
      </c>
      <c r="AE15" s="4">
        <v>20655236</v>
      </c>
      <c r="BU15" s="153"/>
      <c r="BV15" s="153"/>
    </row>
    <row r="16" spans="1:74" ht="14.65" customHeight="1" x14ac:dyDescent="0.15">
      <c r="A16" s="2" t="s">
        <v>23</v>
      </c>
      <c r="B16" s="2" t="s">
        <v>131</v>
      </c>
      <c r="D16" s="19"/>
      <c r="E16" s="14"/>
      <c r="F16" s="14"/>
      <c r="G16" s="14"/>
      <c r="H16" s="14" t="s">
        <v>24</v>
      </c>
      <c r="I16" s="14"/>
      <c r="J16" s="14"/>
      <c r="K16" s="13"/>
      <c r="L16" s="13"/>
      <c r="M16" s="13"/>
      <c r="N16" s="13"/>
      <c r="O16" s="13"/>
      <c r="P16" s="20">
        <v>2675053</v>
      </c>
      <c r="Q16" s="21"/>
      <c r="R16" s="13"/>
      <c r="S16" s="14"/>
      <c r="T16" s="14" t="s">
        <v>132</v>
      </c>
      <c r="U16" s="14"/>
      <c r="V16" s="14"/>
      <c r="W16" s="14"/>
      <c r="X16" s="14"/>
      <c r="Y16" s="13"/>
      <c r="Z16" s="20">
        <v>174</v>
      </c>
      <c r="AA16" s="22"/>
      <c r="AD16" s="4">
        <v>2675053437</v>
      </c>
      <c r="AE16" s="4">
        <v>173850</v>
      </c>
      <c r="BU16" s="153"/>
      <c r="BV16" s="153"/>
    </row>
    <row r="17" spans="1:74" ht="14.65" customHeight="1" x14ac:dyDescent="0.15">
      <c r="A17" s="2" t="s">
        <v>25</v>
      </c>
      <c r="B17" s="2" t="s">
        <v>133</v>
      </c>
      <c r="D17" s="19"/>
      <c r="E17" s="14"/>
      <c r="F17" s="14"/>
      <c r="G17" s="14"/>
      <c r="H17" s="14" t="s">
        <v>26</v>
      </c>
      <c r="I17" s="14"/>
      <c r="J17" s="14"/>
      <c r="K17" s="13"/>
      <c r="L17" s="13"/>
      <c r="M17" s="13"/>
      <c r="N17" s="13"/>
      <c r="O17" s="13"/>
      <c r="P17" s="20">
        <v>-1657721</v>
      </c>
      <c r="Q17" s="21"/>
      <c r="R17" s="13"/>
      <c r="S17" s="14"/>
      <c r="T17" s="14" t="s">
        <v>134</v>
      </c>
      <c r="U17" s="14"/>
      <c r="V17" s="14"/>
      <c r="W17" s="14"/>
      <c r="X17" s="14"/>
      <c r="Y17" s="13"/>
      <c r="Z17" s="20">
        <v>0</v>
      </c>
      <c r="AA17" s="22"/>
      <c r="AD17" s="4">
        <v>-1657720781</v>
      </c>
      <c r="AE17" s="4">
        <v>0</v>
      </c>
      <c r="BU17" s="153"/>
      <c r="BV17" s="153"/>
    </row>
    <row r="18" spans="1:74" ht="14.65" customHeight="1" x14ac:dyDescent="0.15">
      <c r="A18" s="2" t="s">
        <v>248</v>
      </c>
      <c r="B18" s="2" t="s">
        <v>135</v>
      </c>
      <c r="D18" s="19"/>
      <c r="E18" s="14"/>
      <c r="F18" s="14"/>
      <c r="G18" s="14"/>
      <c r="H18" s="14" t="s">
        <v>27</v>
      </c>
      <c r="I18" s="14"/>
      <c r="J18" s="14"/>
      <c r="K18" s="13"/>
      <c r="L18" s="13"/>
      <c r="M18" s="13"/>
      <c r="N18" s="13"/>
      <c r="O18" s="13"/>
      <c r="P18" s="20">
        <v>0</v>
      </c>
      <c r="Q18" s="21"/>
      <c r="R18" s="14"/>
      <c r="S18" s="14"/>
      <c r="T18" s="14" t="s">
        <v>136</v>
      </c>
      <c r="U18" s="14"/>
      <c r="V18" s="14"/>
      <c r="W18" s="14"/>
      <c r="X18" s="14"/>
      <c r="Y18" s="13"/>
      <c r="Z18" s="20">
        <v>84022</v>
      </c>
      <c r="AA18" s="22"/>
      <c r="AD18" s="4">
        <v>0</v>
      </c>
      <c r="AE18" s="4">
        <v>84021845</v>
      </c>
      <c r="BU18" s="153"/>
      <c r="BV18" s="153"/>
    </row>
    <row r="19" spans="1:74" ht="14.65" customHeight="1" x14ac:dyDescent="0.15">
      <c r="A19" s="2" t="s">
        <v>28</v>
      </c>
      <c r="B19" s="2" t="s">
        <v>137</v>
      </c>
      <c r="D19" s="19"/>
      <c r="E19" s="14"/>
      <c r="F19" s="14"/>
      <c r="G19" s="14"/>
      <c r="H19" s="14" t="s">
        <v>29</v>
      </c>
      <c r="I19" s="23"/>
      <c r="J19" s="23"/>
      <c r="K19" s="24"/>
      <c r="L19" s="24"/>
      <c r="M19" s="24"/>
      <c r="N19" s="24"/>
      <c r="O19" s="24"/>
      <c r="P19" s="20">
        <v>0</v>
      </c>
      <c r="Q19" s="21"/>
      <c r="R19" s="14"/>
      <c r="S19" s="14"/>
      <c r="T19" s="14" t="s">
        <v>138</v>
      </c>
      <c r="U19" s="14"/>
      <c r="V19" s="14"/>
      <c r="W19" s="14"/>
      <c r="X19" s="14"/>
      <c r="Y19" s="13"/>
      <c r="Z19" s="20">
        <v>35155</v>
      </c>
      <c r="AA19" s="22"/>
      <c r="AD19" s="4">
        <v>0</v>
      </c>
      <c r="AE19" s="4">
        <v>35154686</v>
      </c>
      <c r="BU19" s="153"/>
      <c r="BV19" s="153"/>
    </row>
    <row r="20" spans="1:74" ht="14.65" customHeight="1" x14ac:dyDescent="0.15">
      <c r="A20" s="2" t="s">
        <v>30</v>
      </c>
      <c r="B20" s="2" t="s">
        <v>139</v>
      </c>
      <c r="D20" s="19"/>
      <c r="E20" s="14"/>
      <c r="F20" s="14"/>
      <c r="G20" s="14"/>
      <c r="H20" s="14" t="s">
        <v>31</v>
      </c>
      <c r="I20" s="23"/>
      <c r="J20" s="23"/>
      <c r="K20" s="24"/>
      <c r="L20" s="24"/>
      <c r="M20" s="24"/>
      <c r="N20" s="24"/>
      <c r="O20" s="24"/>
      <c r="P20" s="20">
        <v>0</v>
      </c>
      <c r="Q20" s="21"/>
      <c r="R20" s="14"/>
      <c r="S20" s="14"/>
      <c r="T20" s="14" t="s">
        <v>44</v>
      </c>
      <c r="U20" s="14"/>
      <c r="V20" s="14"/>
      <c r="W20" s="14"/>
      <c r="X20" s="14"/>
      <c r="Y20" s="13"/>
      <c r="Z20" s="20">
        <v>388</v>
      </c>
      <c r="AA20" s="22"/>
      <c r="AD20" s="4">
        <v>0</v>
      </c>
      <c r="AE20" s="4">
        <v>387975</v>
      </c>
      <c r="BU20" s="153"/>
      <c r="BV20" s="153"/>
    </row>
    <row r="21" spans="1:74" ht="14.65" customHeight="1" x14ac:dyDescent="0.15">
      <c r="A21" s="2" t="s">
        <v>249</v>
      </c>
      <c r="B21" s="2" t="s">
        <v>112</v>
      </c>
      <c r="D21" s="19"/>
      <c r="E21" s="14"/>
      <c r="F21" s="14"/>
      <c r="G21" s="14"/>
      <c r="H21" s="14" t="s">
        <v>32</v>
      </c>
      <c r="I21" s="23"/>
      <c r="J21" s="23"/>
      <c r="K21" s="24"/>
      <c r="L21" s="24"/>
      <c r="M21" s="24"/>
      <c r="N21" s="24"/>
      <c r="O21" s="24"/>
      <c r="P21" s="20">
        <v>0</v>
      </c>
      <c r="Q21" s="21"/>
      <c r="R21" s="154" t="s">
        <v>113</v>
      </c>
      <c r="S21" s="155"/>
      <c r="T21" s="155"/>
      <c r="U21" s="155"/>
      <c r="V21" s="155"/>
      <c r="W21" s="155"/>
      <c r="X21" s="155"/>
      <c r="Y21" s="155"/>
      <c r="Z21" s="25">
        <v>10427172</v>
      </c>
      <c r="AA21" s="26"/>
      <c r="AD21" s="4">
        <v>0</v>
      </c>
      <c r="AE21" s="4">
        <f>IF(AND(AE6="-",AE12="-"),"-",SUM(AE6,AE12))</f>
        <v>10427172054</v>
      </c>
      <c r="BU21" s="153"/>
      <c r="BV21" s="153"/>
    </row>
    <row r="22" spans="1:74" ht="14.65" customHeight="1" x14ac:dyDescent="0.15">
      <c r="A22" s="2" t="s">
        <v>33</v>
      </c>
      <c r="D22" s="19"/>
      <c r="E22" s="14"/>
      <c r="F22" s="14"/>
      <c r="G22" s="14"/>
      <c r="H22" s="14" t="s">
        <v>34</v>
      </c>
      <c r="I22" s="23"/>
      <c r="J22" s="23"/>
      <c r="K22" s="24"/>
      <c r="L22" s="24"/>
      <c r="M22" s="24"/>
      <c r="N22" s="24"/>
      <c r="O22" s="24"/>
      <c r="P22" s="20">
        <v>0</v>
      </c>
      <c r="Q22" s="21"/>
      <c r="R22" s="14" t="s">
        <v>250</v>
      </c>
      <c r="S22" s="27"/>
      <c r="T22" s="27"/>
      <c r="U22" s="27"/>
      <c r="V22" s="27"/>
      <c r="W22" s="27"/>
      <c r="X22" s="27"/>
      <c r="Y22" s="27"/>
      <c r="Z22" s="28"/>
      <c r="AA22" s="29"/>
      <c r="AD22" s="4">
        <v>0</v>
      </c>
      <c r="BU22" s="153"/>
      <c r="BV22" s="153"/>
    </row>
    <row r="23" spans="1:74" ht="14.65" customHeight="1" x14ac:dyDescent="0.15">
      <c r="A23" s="2" t="s">
        <v>35</v>
      </c>
      <c r="B23" s="2" t="s">
        <v>142</v>
      </c>
      <c r="D23" s="19"/>
      <c r="E23" s="14"/>
      <c r="F23" s="14"/>
      <c r="G23" s="14"/>
      <c r="H23" s="14" t="s">
        <v>36</v>
      </c>
      <c r="I23" s="23"/>
      <c r="J23" s="23"/>
      <c r="K23" s="24"/>
      <c r="L23" s="24"/>
      <c r="M23" s="24"/>
      <c r="N23" s="24"/>
      <c r="O23" s="24"/>
      <c r="P23" s="20">
        <v>0</v>
      </c>
      <c r="Q23" s="21"/>
      <c r="R23" s="14"/>
      <c r="S23" s="14" t="s">
        <v>143</v>
      </c>
      <c r="T23" s="14"/>
      <c r="U23" s="14"/>
      <c r="V23" s="14"/>
      <c r="W23" s="14"/>
      <c r="X23" s="14"/>
      <c r="Y23" s="13"/>
      <c r="Z23" s="20">
        <v>29808054</v>
      </c>
      <c r="AA23" s="22"/>
      <c r="AD23" s="4">
        <v>0</v>
      </c>
      <c r="AE23" s="4">
        <v>29808054464</v>
      </c>
      <c r="BU23" s="153"/>
      <c r="BV23" s="153"/>
    </row>
    <row r="24" spans="1:74" ht="14.65" customHeight="1" x14ac:dyDescent="0.15">
      <c r="A24" s="2" t="s">
        <v>251</v>
      </c>
      <c r="B24" s="2" t="s">
        <v>144</v>
      </c>
      <c r="D24" s="19"/>
      <c r="E24" s="14"/>
      <c r="F24" s="14"/>
      <c r="G24" s="14"/>
      <c r="H24" s="14" t="s">
        <v>37</v>
      </c>
      <c r="I24" s="23"/>
      <c r="J24" s="23"/>
      <c r="K24" s="24"/>
      <c r="L24" s="24"/>
      <c r="M24" s="24"/>
      <c r="N24" s="24"/>
      <c r="O24" s="24"/>
      <c r="P24" s="20">
        <v>0</v>
      </c>
      <c r="Q24" s="21"/>
      <c r="R24" s="14"/>
      <c r="S24" s="13" t="s">
        <v>145</v>
      </c>
      <c r="T24" s="14"/>
      <c r="U24" s="14"/>
      <c r="V24" s="14"/>
      <c r="W24" s="14"/>
      <c r="X24" s="14"/>
      <c r="Y24" s="13"/>
      <c r="Z24" s="20">
        <v>-9724254</v>
      </c>
      <c r="AA24" s="22"/>
      <c r="AD24" s="4">
        <v>0</v>
      </c>
      <c r="AE24" s="4">
        <v>-9724254471</v>
      </c>
      <c r="BU24" s="153"/>
      <c r="BV24" s="153"/>
    </row>
    <row r="25" spans="1:74" ht="14.65" customHeight="1" x14ac:dyDescent="0.15">
      <c r="A25" s="2" t="s">
        <v>38</v>
      </c>
      <c r="B25" s="2" t="s">
        <v>146</v>
      </c>
      <c r="D25" s="19"/>
      <c r="E25" s="14"/>
      <c r="F25" s="14"/>
      <c r="G25" s="14"/>
      <c r="H25" s="14" t="s">
        <v>39</v>
      </c>
      <c r="I25" s="23"/>
      <c r="J25" s="23"/>
      <c r="K25" s="24"/>
      <c r="L25" s="24"/>
      <c r="M25" s="24"/>
      <c r="N25" s="24"/>
      <c r="O25" s="24"/>
      <c r="P25" s="20">
        <v>0</v>
      </c>
      <c r="Q25" s="21"/>
      <c r="R25" s="14"/>
      <c r="S25" s="14" t="s">
        <v>147</v>
      </c>
      <c r="T25" s="14"/>
      <c r="U25" s="14"/>
      <c r="V25" s="14"/>
      <c r="W25" s="14"/>
      <c r="X25" s="14"/>
      <c r="Y25" s="13"/>
      <c r="Z25" s="20">
        <v>6515</v>
      </c>
      <c r="AA25" s="22"/>
      <c r="AD25" s="4">
        <v>0</v>
      </c>
      <c r="AE25" s="4">
        <v>6515139</v>
      </c>
      <c r="BU25" s="153"/>
      <c r="BV25" s="153"/>
    </row>
    <row r="26" spans="1:74" ht="14.65" customHeight="1" x14ac:dyDescent="0.15">
      <c r="A26" s="2" t="s">
        <v>40</v>
      </c>
      <c r="D26" s="19"/>
      <c r="E26" s="14"/>
      <c r="F26" s="14"/>
      <c r="G26" s="14"/>
      <c r="H26" s="14" t="s">
        <v>41</v>
      </c>
      <c r="I26" s="23"/>
      <c r="J26" s="23"/>
      <c r="K26" s="24"/>
      <c r="L26" s="24"/>
      <c r="M26" s="24"/>
      <c r="N26" s="24"/>
      <c r="O26" s="24"/>
      <c r="P26" s="20">
        <v>0</v>
      </c>
      <c r="Q26" s="21"/>
      <c r="R26" s="19"/>
      <c r="S26" s="14"/>
      <c r="T26" s="14"/>
      <c r="U26" s="14"/>
      <c r="V26" s="14"/>
      <c r="W26" s="14"/>
      <c r="X26" s="14"/>
      <c r="Y26" s="13"/>
      <c r="Z26" s="20"/>
      <c r="AA26" s="30"/>
      <c r="AD26" s="4">
        <v>0</v>
      </c>
      <c r="BU26" s="153"/>
      <c r="BV26" s="153"/>
    </row>
    <row r="27" spans="1:74" ht="14.65" customHeight="1" x14ac:dyDescent="0.15">
      <c r="A27" s="2" t="s">
        <v>252</v>
      </c>
      <c r="D27" s="19"/>
      <c r="E27" s="14"/>
      <c r="F27" s="14"/>
      <c r="G27" s="14"/>
      <c r="H27" s="14" t="s">
        <v>42</v>
      </c>
      <c r="I27" s="23"/>
      <c r="J27" s="23"/>
      <c r="K27" s="24"/>
      <c r="L27" s="24"/>
      <c r="M27" s="24"/>
      <c r="N27" s="24"/>
      <c r="O27" s="24"/>
      <c r="P27" s="20">
        <v>0</v>
      </c>
      <c r="Q27" s="21"/>
      <c r="R27" s="19"/>
      <c r="S27" s="14"/>
      <c r="T27" s="14"/>
      <c r="U27" s="14"/>
      <c r="V27" s="14"/>
      <c r="W27" s="14"/>
      <c r="X27" s="14"/>
      <c r="Y27" s="13"/>
      <c r="Z27" s="20"/>
      <c r="AA27" s="30"/>
      <c r="AD27" s="4">
        <v>0</v>
      </c>
      <c r="BU27" s="153"/>
      <c r="BV27" s="153"/>
    </row>
    <row r="28" spans="1:74" ht="14.65" customHeight="1" x14ac:dyDescent="0.15">
      <c r="A28" s="2" t="s">
        <v>43</v>
      </c>
      <c r="D28" s="19"/>
      <c r="E28" s="14"/>
      <c r="F28" s="14"/>
      <c r="G28" s="14"/>
      <c r="H28" s="14" t="s">
        <v>44</v>
      </c>
      <c r="I28" s="14"/>
      <c r="J28" s="14"/>
      <c r="K28" s="13"/>
      <c r="L28" s="13"/>
      <c r="M28" s="13"/>
      <c r="N28" s="13"/>
      <c r="O28" s="13"/>
      <c r="P28" s="20">
        <v>17269</v>
      </c>
      <c r="Q28" s="21"/>
      <c r="R28" s="156"/>
      <c r="S28" s="157"/>
      <c r="T28" s="157"/>
      <c r="U28" s="157"/>
      <c r="V28" s="157"/>
      <c r="W28" s="157"/>
      <c r="X28" s="157"/>
      <c r="Y28" s="157"/>
      <c r="Z28" s="20"/>
      <c r="AA28" s="22"/>
      <c r="AD28" s="4">
        <v>17268515</v>
      </c>
      <c r="BU28" s="153"/>
      <c r="BV28" s="153"/>
    </row>
    <row r="29" spans="1:74" ht="14.65" customHeight="1" x14ac:dyDescent="0.15">
      <c r="A29" s="2" t="s">
        <v>45</v>
      </c>
      <c r="D29" s="19"/>
      <c r="E29" s="14"/>
      <c r="F29" s="14"/>
      <c r="G29" s="14"/>
      <c r="H29" s="14" t="s">
        <v>46</v>
      </c>
      <c r="I29" s="14"/>
      <c r="J29" s="14"/>
      <c r="K29" s="13"/>
      <c r="L29" s="13"/>
      <c r="M29" s="13"/>
      <c r="N29" s="13"/>
      <c r="O29" s="13"/>
      <c r="P29" s="20">
        <v>-2746</v>
      </c>
      <c r="Q29" s="21"/>
      <c r="R29" s="19"/>
      <c r="S29" s="27"/>
      <c r="T29" s="27"/>
      <c r="U29" s="27"/>
      <c r="V29" s="27"/>
      <c r="W29" s="27"/>
      <c r="X29" s="27"/>
      <c r="Y29" s="27"/>
      <c r="Z29" s="28"/>
      <c r="AA29" s="31"/>
      <c r="AD29" s="4">
        <v>-2746333</v>
      </c>
      <c r="BU29" s="153"/>
      <c r="BV29" s="153"/>
    </row>
    <row r="30" spans="1:74" ht="14.65" customHeight="1" x14ac:dyDescent="0.15">
      <c r="A30" s="2" t="s">
        <v>253</v>
      </c>
      <c r="D30" s="19"/>
      <c r="E30" s="14"/>
      <c r="F30" s="14"/>
      <c r="G30" s="14"/>
      <c r="H30" s="14" t="s">
        <v>47</v>
      </c>
      <c r="I30" s="14"/>
      <c r="J30" s="14"/>
      <c r="K30" s="13"/>
      <c r="L30" s="13"/>
      <c r="M30" s="13"/>
      <c r="N30" s="13"/>
      <c r="O30" s="13"/>
      <c r="P30" s="20">
        <v>0</v>
      </c>
      <c r="Q30" s="21"/>
      <c r="R30" s="14"/>
      <c r="S30" s="27"/>
      <c r="T30" s="27"/>
      <c r="U30" s="27"/>
      <c r="V30" s="27"/>
      <c r="W30" s="27"/>
      <c r="X30" s="27"/>
      <c r="Y30" s="27"/>
      <c r="Z30" s="28"/>
      <c r="AA30" s="31"/>
      <c r="AD30" s="4">
        <v>0</v>
      </c>
      <c r="BU30" s="153"/>
      <c r="BV30" s="153"/>
    </row>
    <row r="31" spans="1:74" ht="14.65" customHeight="1" x14ac:dyDescent="0.15">
      <c r="A31" s="2" t="s">
        <v>48</v>
      </c>
      <c r="D31" s="19"/>
      <c r="E31" s="14"/>
      <c r="F31" s="14"/>
      <c r="G31" s="14"/>
      <c r="H31" s="14" t="s">
        <v>49</v>
      </c>
      <c r="I31" s="14"/>
      <c r="J31" s="14"/>
      <c r="K31" s="13"/>
      <c r="L31" s="13"/>
      <c r="M31" s="13"/>
      <c r="N31" s="13"/>
      <c r="O31" s="13"/>
      <c r="P31" s="20">
        <v>442795</v>
      </c>
      <c r="Q31" s="21"/>
      <c r="R31" s="14"/>
      <c r="S31" s="14"/>
      <c r="T31" s="14"/>
      <c r="U31" s="14"/>
      <c r="V31" s="14"/>
      <c r="W31" s="14"/>
      <c r="X31" s="14"/>
      <c r="Y31" s="13"/>
      <c r="Z31" s="20"/>
      <c r="AA31" s="30"/>
      <c r="AD31" s="4">
        <v>442794971</v>
      </c>
      <c r="BU31" s="153"/>
      <c r="BV31" s="153"/>
    </row>
    <row r="32" spans="1:74" ht="14.65" customHeight="1" x14ac:dyDescent="0.15">
      <c r="A32" s="2" t="s">
        <v>50</v>
      </c>
      <c r="D32" s="19"/>
      <c r="E32" s="14"/>
      <c r="F32" s="14"/>
      <c r="G32" s="14" t="s">
        <v>51</v>
      </c>
      <c r="H32" s="14"/>
      <c r="I32" s="14"/>
      <c r="J32" s="14"/>
      <c r="K32" s="13"/>
      <c r="L32" s="13"/>
      <c r="M32" s="13"/>
      <c r="N32" s="13"/>
      <c r="O32" s="13"/>
      <c r="P32" s="20">
        <v>17848276</v>
      </c>
      <c r="Q32" s="21" t="s">
        <v>267</v>
      </c>
      <c r="R32" s="14"/>
      <c r="S32" s="13"/>
      <c r="T32" s="14"/>
      <c r="U32" s="14"/>
      <c r="V32" s="14"/>
      <c r="W32" s="14"/>
      <c r="X32" s="14"/>
      <c r="Y32" s="13"/>
      <c r="Z32" s="20"/>
      <c r="AA32" s="30"/>
      <c r="AD32" s="4">
        <f>IF(COUNTIF(AD33:AD44,"-")=COUNTA(AD33:AD44),"-",SUM(AD33:AD44))</f>
        <v>17848276448</v>
      </c>
      <c r="BU32" s="153"/>
      <c r="BV32" s="153"/>
    </row>
    <row r="33" spans="1:74" ht="14.65" customHeight="1" x14ac:dyDescent="0.15">
      <c r="A33" s="2" t="s">
        <v>52</v>
      </c>
      <c r="D33" s="19"/>
      <c r="E33" s="14"/>
      <c r="F33" s="14"/>
      <c r="G33" s="14"/>
      <c r="H33" s="14" t="s">
        <v>10</v>
      </c>
      <c r="I33" s="14"/>
      <c r="J33" s="14"/>
      <c r="K33" s="13"/>
      <c r="L33" s="13"/>
      <c r="M33" s="13"/>
      <c r="N33" s="13"/>
      <c r="O33" s="13"/>
      <c r="P33" s="20">
        <v>2481245</v>
      </c>
      <c r="Q33" s="21"/>
      <c r="R33" s="12"/>
      <c r="S33" s="13"/>
      <c r="T33" s="13"/>
      <c r="U33" s="13"/>
      <c r="V33" s="13"/>
      <c r="W33" s="13"/>
      <c r="X33" s="13"/>
      <c r="Y33" s="32"/>
      <c r="Z33" s="20"/>
      <c r="AA33" s="30"/>
      <c r="AD33" s="4">
        <v>2481244713</v>
      </c>
      <c r="BU33" s="153"/>
      <c r="BV33" s="153"/>
    </row>
    <row r="34" spans="1:74" ht="14.65" customHeight="1" x14ac:dyDescent="0.15">
      <c r="A34" s="2" t="s">
        <v>53</v>
      </c>
      <c r="D34" s="19"/>
      <c r="E34" s="14"/>
      <c r="F34" s="14"/>
      <c r="G34" s="14"/>
      <c r="H34" s="14" t="s">
        <v>13</v>
      </c>
      <c r="I34" s="14"/>
      <c r="J34" s="14"/>
      <c r="K34" s="13"/>
      <c r="L34" s="13"/>
      <c r="M34" s="13"/>
      <c r="N34" s="13"/>
      <c r="O34" s="13"/>
      <c r="P34" s="20">
        <v>0</v>
      </c>
      <c r="Q34" s="21"/>
      <c r="R34" s="13"/>
      <c r="S34" s="13"/>
      <c r="T34" s="13"/>
      <c r="U34" s="13"/>
      <c r="V34" s="13"/>
      <c r="W34" s="13"/>
      <c r="X34" s="13"/>
      <c r="Y34" s="13"/>
      <c r="Z34" s="20"/>
      <c r="AA34" s="30"/>
      <c r="AD34" s="4">
        <v>0</v>
      </c>
      <c r="BU34" s="153"/>
      <c r="BV34" s="153"/>
    </row>
    <row r="35" spans="1:74" ht="14.65" customHeight="1" x14ac:dyDescent="0.15">
      <c r="A35" s="2" t="s">
        <v>54</v>
      </c>
      <c r="D35" s="19"/>
      <c r="E35" s="14"/>
      <c r="F35" s="14"/>
      <c r="G35" s="14"/>
      <c r="H35" s="14" t="s">
        <v>19</v>
      </c>
      <c r="I35" s="14"/>
      <c r="J35" s="14"/>
      <c r="K35" s="13"/>
      <c r="L35" s="13"/>
      <c r="M35" s="13"/>
      <c r="N35" s="13"/>
      <c r="O35" s="13"/>
      <c r="P35" s="20">
        <v>1719181</v>
      </c>
      <c r="Q35" s="21"/>
      <c r="R35" s="33"/>
      <c r="S35" s="33"/>
      <c r="T35" s="33"/>
      <c r="U35" s="33"/>
      <c r="V35" s="33"/>
      <c r="W35" s="33"/>
      <c r="X35" s="33"/>
      <c r="Y35" s="33"/>
      <c r="Z35" s="16"/>
      <c r="AA35" s="34"/>
      <c r="AD35" s="4">
        <v>1719180739</v>
      </c>
      <c r="BU35" s="153"/>
      <c r="BV35" s="153"/>
    </row>
    <row r="36" spans="1:74" ht="14.65" customHeight="1" x14ac:dyDescent="0.15">
      <c r="A36" s="2" t="s">
        <v>55</v>
      </c>
      <c r="D36" s="19"/>
      <c r="E36" s="14"/>
      <c r="F36" s="14"/>
      <c r="G36" s="14"/>
      <c r="H36" s="14" t="s">
        <v>21</v>
      </c>
      <c r="I36" s="14"/>
      <c r="J36" s="14"/>
      <c r="K36" s="13"/>
      <c r="L36" s="13"/>
      <c r="M36" s="13"/>
      <c r="N36" s="13"/>
      <c r="O36" s="13"/>
      <c r="P36" s="20">
        <v>-861740</v>
      </c>
      <c r="Q36" s="21"/>
      <c r="R36" s="33"/>
      <c r="S36" s="33"/>
      <c r="T36" s="33"/>
      <c r="U36" s="33"/>
      <c r="V36" s="33"/>
      <c r="W36" s="33"/>
      <c r="X36" s="33"/>
      <c r="Y36" s="33"/>
      <c r="Z36" s="16"/>
      <c r="AA36" s="34"/>
      <c r="AD36" s="4">
        <v>-861740489</v>
      </c>
      <c r="BU36" s="153"/>
      <c r="BV36" s="153"/>
    </row>
    <row r="37" spans="1:74" ht="14.65" customHeight="1" x14ac:dyDescent="0.15">
      <c r="A37" s="2" t="s">
        <v>56</v>
      </c>
      <c r="D37" s="19"/>
      <c r="E37" s="14"/>
      <c r="F37" s="14"/>
      <c r="G37" s="14"/>
      <c r="H37" s="14" t="s">
        <v>22</v>
      </c>
      <c r="I37" s="14"/>
      <c r="J37" s="14"/>
      <c r="K37" s="13"/>
      <c r="L37" s="13"/>
      <c r="M37" s="13"/>
      <c r="N37" s="13"/>
      <c r="O37" s="13"/>
      <c r="P37" s="20">
        <v>0</v>
      </c>
      <c r="Q37" s="21"/>
      <c r="R37" s="33"/>
      <c r="S37" s="33"/>
      <c r="T37" s="33"/>
      <c r="U37" s="33"/>
      <c r="V37" s="33"/>
      <c r="W37" s="33"/>
      <c r="X37" s="33"/>
      <c r="Y37" s="33"/>
      <c r="Z37" s="16"/>
      <c r="AA37" s="34"/>
      <c r="AD37" s="4">
        <v>0</v>
      </c>
      <c r="BU37" s="153"/>
      <c r="BV37" s="153"/>
    </row>
    <row r="38" spans="1:74" ht="14.65" customHeight="1" x14ac:dyDescent="0.15">
      <c r="A38" s="2" t="s">
        <v>57</v>
      </c>
      <c r="D38" s="19"/>
      <c r="E38" s="14"/>
      <c r="F38" s="14"/>
      <c r="G38" s="14"/>
      <c r="H38" s="14" t="s">
        <v>24</v>
      </c>
      <c r="I38" s="14"/>
      <c r="J38" s="14"/>
      <c r="K38" s="13"/>
      <c r="L38" s="13"/>
      <c r="M38" s="13"/>
      <c r="N38" s="13"/>
      <c r="O38" s="13"/>
      <c r="P38" s="20">
        <v>38884104</v>
      </c>
      <c r="Q38" s="21"/>
      <c r="R38" s="33"/>
      <c r="S38" s="33"/>
      <c r="T38" s="33"/>
      <c r="U38" s="33"/>
      <c r="V38" s="33"/>
      <c r="W38" s="33"/>
      <c r="X38" s="33"/>
      <c r="Y38" s="33"/>
      <c r="Z38" s="16"/>
      <c r="AA38" s="34"/>
      <c r="AD38" s="4">
        <v>38884104256</v>
      </c>
      <c r="BU38" s="153"/>
      <c r="BV38" s="153"/>
    </row>
    <row r="39" spans="1:74" ht="14.65" customHeight="1" x14ac:dyDescent="0.15">
      <c r="A39" s="2" t="s">
        <v>58</v>
      </c>
      <c r="D39" s="19"/>
      <c r="E39" s="14"/>
      <c r="F39" s="14"/>
      <c r="G39" s="14"/>
      <c r="H39" s="14" t="s">
        <v>26</v>
      </c>
      <c r="I39" s="14"/>
      <c r="J39" s="14"/>
      <c r="K39" s="13"/>
      <c r="L39" s="13"/>
      <c r="M39" s="13"/>
      <c r="N39" s="13"/>
      <c r="O39" s="13"/>
      <c r="P39" s="20">
        <v>-24409945</v>
      </c>
      <c r="Q39" s="21"/>
      <c r="R39" s="33"/>
      <c r="S39" s="33"/>
      <c r="T39" s="33"/>
      <c r="U39" s="33"/>
      <c r="V39" s="33"/>
      <c r="W39" s="33"/>
      <c r="X39" s="33"/>
      <c r="Y39" s="33"/>
      <c r="Z39" s="16"/>
      <c r="AA39" s="34"/>
      <c r="AD39" s="4">
        <v>-24409944821</v>
      </c>
      <c r="BU39" s="153"/>
      <c r="BV39" s="153"/>
    </row>
    <row r="40" spans="1:74" ht="14.65" customHeight="1" x14ac:dyDescent="0.15">
      <c r="A40" s="2" t="s">
        <v>59</v>
      </c>
      <c r="D40" s="19"/>
      <c r="E40" s="14"/>
      <c r="F40" s="14"/>
      <c r="G40" s="14"/>
      <c r="H40" s="14" t="s">
        <v>27</v>
      </c>
      <c r="I40" s="14"/>
      <c r="J40" s="14"/>
      <c r="K40" s="13"/>
      <c r="L40" s="13"/>
      <c r="M40" s="13"/>
      <c r="N40" s="13"/>
      <c r="O40" s="13"/>
      <c r="P40" s="20">
        <v>0</v>
      </c>
      <c r="Q40" s="21"/>
      <c r="R40" s="33"/>
      <c r="S40" s="33"/>
      <c r="T40" s="33"/>
      <c r="U40" s="33"/>
      <c r="V40" s="33"/>
      <c r="W40" s="33"/>
      <c r="X40" s="33"/>
      <c r="Y40" s="33"/>
      <c r="Z40" s="16"/>
      <c r="AA40" s="34"/>
      <c r="AD40" s="4">
        <v>0</v>
      </c>
      <c r="BU40" s="153"/>
      <c r="BV40" s="153"/>
    </row>
    <row r="41" spans="1:74" ht="14.65" customHeight="1" x14ac:dyDescent="0.15">
      <c r="A41" s="2" t="s">
        <v>60</v>
      </c>
      <c r="D41" s="19"/>
      <c r="E41" s="14"/>
      <c r="F41" s="14"/>
      <c r="G41" s="14"/>
      <c r="H41" s="14" t="s">
        <v>44</v>
      </c>
      <c r="I41" s="14"/>
      <c r="J41" s="14"/>
      <c r="K41" s="13"/>
      <c r="L41" s="13"/>
      <c r="M41" s="13"/>
      <c r="N41" s="13"/>
      <c r="O41" s="13"/>
      <c r="P41" s="20">
        <v>0</v>
      </c>
      <c r="Q41" s="21"/>
      <c r="R41" s="33"/>
      <c r="S41" s="33"/>
      <c r="T41" s="33"/>
      <c r="U41" s="33"/>
      <c r="V41" s="33"/>
      <c r="W41" s="33"/>
      <c r="X41" s="33"/>
      <c r="Y41" s="33"/>
      <c r="Z41" s="16"/>
      <c r="AA41" s="34"/>
      <c r="AD41" s="4">
        <v>0</v>
      </c>
      <c r="BU41" s="153"/>
      <c r="BV41" s="153"/>
    </row>
    <row r="42" spans="1:74" ht="14.65" customHeight="1" x14ac:dyDescent="0.15">
      <c r="A42" s="2" t="s">
        <v>61</v>
      </c>
      <c r="D42" s="19"/>
      <c r="E42" s="14"/>
      <c r="F42" s="14"/>
      <c r="G42" s="14"/>
      <c r="H42" s="14" t="s">
        <v>46</v>
      </c>
      <c r="I42" s="14"/>
      <c r="J42" s="14"/>
      <c r="K42" s="13"/>
      <c r="L42" s="13"/>
      <c r="M42" s="13"/>
      <c r="N42" s="13"/>
      <c r="O42" s="13"/>
      <c r="P42" s="20">
        <v>0</v>
      </c>
      <c r="Q42" s="21"/>
      <c r="R42" s="33"/>
      <c r="S42" s="33"/>
      <c r="T42" s="33"/>
      <c r="U42" s="33"/>
      <c r="V42" s="33"/>
      <c r="W42" s="33"/>
      <c r="X42" s="33"/>
      <c r="Y42" s="33"/>
      <c r="Z42" s="16"/>
      <c r="AA42" s="34"/>
      <c r="AD42" s="4">
        <v>0</v>
      </c>
      <c r="BU42" s="153"/>
      <c r="BV42" s="153"/>
    </row>
    <row r="43" spans="1:74" ht="14.65" customHeight="1" x14ac:dyDescent="0.15">
      <c r="A43" s="2" t="s">
        <v>62</v>
      </c>
      <c r="D43" s="19"/>
      <c r="E43" s="14"/>
      <c r="F43" s="14"/>
      <c r="G43" s="14"/>
      <c r="H43" s="14" t="s">
        <v>47</v>
      </c>
      <c r="I43" s="14"/>
      <c r="J43" s="14"/>
      <c r="K43" s="13"/>
      <c r="L43" s="13"/>
      <c r="M43" s="13"/>
      <c r="N43" s="13"/>
      <c r="O43" s="13"/>
      <c r="P43" s="20">
        <v>0</v>
      </c>
      <c r="Q43" s="21"/>
      <c r="R43" s="33"/>
      <c r="S43" s="33"/>
      <c r="T43" s="33"/>
      <c r="U43" s="33"/>
      <c r="V43" s="33"/>
      <c r="W43" s="33"/>
      <c r="X43" s="33"/>
      <c r="Y43" s="33"/>
      <c r="Z43" s="16"/>
      <c r="AA43" s="34"/>
      <c r="AD43" s="4">
        <v>0</v>
      </c>
      <c r="BU43" s="153"/>
      <c r="BV43" s="153"/>
    </row>
    <row r="44" spans="1:74" ht="14.65" customHeight="1" x14ac:dyDescent="0.15">
      <c r="A44" s="2" t="s">
        <v>63</v>
      </c>
      <c r="D44" s="19"/>
      <c r="E44" s="14"/>
      <c r="F44" s="14"/>
      <c r="G44" s="14"/>
      <c r="H44" s="14" t="s">
        <v>49</v>
      </c>
      <c r="I44" s="14"/>
      <c r="J44" s="14"/>
      <c r="K44" s="13"/>
      <c r="L44" s="13"/>
      <c r="M44" s="13"/>
      <c r="N44" s="13"/>
      <c r="O44" s="13"/>
      <c r="P44" s="20">
        <v>35432</v>
      </c>
      <c r="Q44" s="21"/>
      <c r="R44" s="33"/>
      <c r="S44" s="33"/>
      <c r="T44" s="33"/>
      <c r="U44" s="33"/>
      <c r="V44" s="33"/>
      <c r="W44" s="33"/>
      <c r="X44" s="33"/>
      <c r="Y44" s="33"/>
      <c r="Z44" s="16"/>
      <c r="AA44" s="34"/>
      <c r="AD44" s="4">
        <v>35432050</v>
      </c>
      <c r="BU44" s="153"/>
      <c r="BV44" s="153"/>
    </row>
    <row r="45" spans="1:74" ht="14.65" customHeight="1" x14ac:dyDescent="0.15">
      <c r="A45" s="2" t="s">
        <v>64</v>
      </c>
      <c r="D45" s="19"/>
      <c r="E45" s="14"/>
      <c r="F45" s="14"/>
      <c r="G45" s="14" t="s">
        <v>65</v>
      </c>
      <c r="H45" s="23"/>
      <c r="I45" s="23"/>
      <c r="J45" s="23"/>
      <c r="K45" s="24"/>
      <c r="L45" s="24"/>
      <c r="M45" s="24"/>
      <c r="N45" s="24"/>
      <c r="O45" s="24"/>
      <c r="P45" s="20">
        <v>2352089</v>
      </c>
      <c r="Q45" s="21"/>
      <c r="R45" s="33"/>
      <c r="S45" s="33"/>
      <c r="T45" s="33"/>
      <c r="U45" s="33"/>
      <c r="V45" s="33"/>
      <c r="W45" s="33"/>
      <c r="X45" s="33"/>
      <c r="Y45" s="33"/>
      <c r="Z45" s="16"/>
      <c r="AA45" s="34"/>
      <c r="AD45" s="4">
        <v>2352089241</v>
      </c>
      <c r="BU45" s="153"/>
      <c r="BV45" s="153"/>
    </row>
    <row r="46" spans="1:74" ht="14.65" customHeight="1" x14ac:dyDescent="0.15">
      <c r="A46" s="2" t="s">
        <v>66</v>
      </c>
      <c r="D46" s="19"/>
      <c r="E46" s="14"/>
      <c r="F46" s="14"/>
      <c r="G46" s="14" t="s">
        <v>67</v>
      </c>
      <c r="H46" s="23"/>
      <c r="I46" s="23"/>
      <c r="J46" s="23"/>
      <c r="K46" s="24"/>
      <c r="L46" s="24"/>
      <c r="M46" s="24"/>
      <c r="N46" s="24"/>
      <c r="O46" s="24"/>
      <c r="P46" s="20">
        <v>-1904158</v>
      </c>
      <c r="Q46" s="21"/>
      <c r="R46" s="33"/>
      <c r="S46" s="33"/>
      <c r="T46" s="33"/>
      <c r="U46" s="33"/>
      <c r="V46" s="33"/>
      <c r="W46" s="33"/>
      <c r="X46" s="33"/>
      <c r="Y46" s="33"/>
      <c r="Z46" s="16"/>
      <c r="AA46" s="34"/>
      <c r="AD46" s="4">
        <v>-1904158003</v>
      </c>
      <c r="BU46" s="153"/>
      <c r="BV46" s="153"/>
    </row>
    <row r="47" spans="1:74" ht="14.65" customHeight="1" x14ac:dyDescent="0.15">
      <c r="A47" s="2">
        <v>1305000</v>
      </c>
      <c r="D47" s="19"/>
      <c r="E47" s="14"/>
      <c r="F47" s="14"/>
      <c r="G47" s="14" t="s">
        <v>68</v>
      </c>
      <c r="H47" s="23"/>
      <c r="I47" s="23"/>
      <c r="J47" s="23"/>
      <c r="K47" s="24"/>
      <c r="L47" s="24"/>
      <c r="M47" s="24"/>
      <c r="N47" s="24"/>
      <c r="O47" s="24"/>
      <c r="P47" s="20">
        <v>0</v>
      </c>
      <c r="Q47" s="21"/>
      <c r="R47" s="33"/>
      <c r="S47" s="33"/>
      <c r="T47" s="33"/>
      <c r="U47" s="33"/>
      <c r="V47" s="33"/>
      <c r="W47" s="33"/>
      <c r="X47" s="33"/>
      <c r="Y47" s="33"/>
      <c r="Z47" s="16"/>
      <c r="AA47" s="34"/>
      <c r="AD47" s="4">
        <v>0</v>
      </c>
      <c r="BU47" s="153"/>
      <c r="BV47" s="153"/>
    </row>
    <row r="48" spans="1:74" ht="14.65" customHeight="1" x14ac:dyDescent="0.15">
      <c r="A48" s="2" t="s">
        <v>69</v>
      </c>
      <c r="D48" s="19"/>
      <c r="E48" s="14"/>
      <c r="F48" s="14" t="s">
        <v>70</v>
      </c>
      <c r="G48" s="14"/>
      <c r="H48" s="23"/>
      <c r="I48" s="23"/>
      <c r="J48" s="23"/>
      <c r="K48" s="24"/>
      <c r="L48" s="24"/>
      <c r="M48" s="24"/>
      <c r="N48" s="24"/>
      <c r="O48" s="24"/>
      <c r="P48" s="20">
        <v>21508</v>
      </c>
      <c r="Q48" s="21" t="s">
        <v>267</v>
      </c>
      <c r="R48" s="33"/>
      <c r="S48" s="33"/>
      <c r="T48" s="33"/>
      <c r="U48" s="33"/>
      <c r="V48" s="33"/>
      <c r="W48" s="33"/>
      <c r="X48" s="33"/>
      <c r="Y48" s="33"/>
      <c r="Z48" s="16"/>
      <c r="AA48" s="34"/>
      <c r="AD48" s="4">
        <f>IF(COUNTIF(AD49:AD50,"-")=COUNTA(AD49:AD50),"-",SUM(AD49:AD50))</f>
        <v>21508243</v>
      </c>
      <c r="BU48" s="153"/>
      <c r="BV48" s="153"/>
    </row>
    <row r="49" spans="1:74" ht="14.65" customHeight="1" x14ac:dyDescent="0.15">
      <c r="A49" s="2" t="s">
        <v>71</v>
      </c>
      <c r="D49" s="19"/>
      <c r="E49" s="14"/>
      <c r="F49" s="14"/>
      <c r="G49" s="14" t="s">
        <v>72</v>
      </c>
      <c r="H49" s="14"/>
      <c r="I49" s="14"/>
      <c r="J49" s="14"/>
      <c r="K49" s="13"/>
      <c r="L49" s="13"/>
      <c r="M49" s="13"/>
      <c r="N49" s="13"/>
      <c r="O49" s="13"/>
      <c r="P49" s="20">
        <v>21353</v>
      </c>
      <c r="Q49" s="21"/>
      <c r="R49" s="33"/>
      <c r="S49" s="33"/>
      <c r="T49" s="33"/>
      <c r="U49" s="33"/>
      <c r="V49" s="33"/>
      <c r="W49" s="33"/>
      <c r="X49" s="33"/>
      <c r="Y49" s="33"/>
      <c r="Z49" s="16"/>
      <c r="AA49" s="34"/>
      <c r="AD49" s="4">
        <v>21352700</v>
      </c>
      <c r="BU49" s="153"/>
      <c r="BV49" s="153"/>
    </row>
    <row r="50" spans="1:74" ht="14.65" customHeight="1" x14ac:dyDescent="0.15">
      <c r="A50" s="2" t="s">
        <v>73</v>
      </c>
      <c r="D50" s="19"/>
      <c r="E50" s="14"/>
      <c r="F50" s="14"/>
      <c r="G50" s="14" t="s">
        <v>44</v>
      </c>
      <c r="H50" s="14"/>
      <c r="I50" s="14"/>
      <c r="J50" s="14"/>
      <c r="K50" s="13"/>
      <c r="L50" s="13"/>
      <c r="M50" s="13"/>
      <c r="N50" s="13"/>
      <c r="O50" s="13"/>
      <c r="P50" s="20">
        <v>156</v>
      </c>
      <c r="Q50" s="21"/>
      <c r="R50" s="33"/>
      <c r="S50" s="33"/>
      <c r="T50" s="33"/>
      <c r="U50" s="33"/>
      <c r="V50" s="33"/>
      <c r="W50" s="33"/>
      <c r="X50" s="33"/>
      <c r="Y50" s="33"/>
      <c r="Z50" s="16"/>
      <c r="AA50" s="34"/>
      <c r="AD50" s="4">
        <v>155543</v>
      </c>
      <c r="BU50" s="153"/>
      <c r="BV50" s="153"/>
    </row>
    <row r="51" spans="1:74" ht="14.65" customHeight="1" x14ac:dyDescent="0.15">
      <c r="A51" s="2" t="s">
        <v>74</v>
      </c>
      <c r="D51" s="19"/>
      <c r="E51" s="14"/>
      <c r="F51" s="14" t="s">
        <v>75</v>
      </c>
      <c r="G51" s="14"/>
      <c r="H51" s="14"/>
      <c r="I51" s="14"/>
      <c r="J51" s="14"/>
      <c r="K51" s="14"/>
      <c r="L51" s="13"/>
      <c r="M51" s="13"/>
      <c r="N51" s="13"/>
      <c r="O51" s="13"/>
      <c r="P51" s="20">
        <v>364837</v>
      </c>
      <c r="Q51" s="21" t="s">
        <v>267</v>
      </c>
      <c r="R51" s="33"/>
      <c r="S51" s="33"/>
      <c r="T51" s="33"/>
      <c r="U51" s="33"/>
      <c r="V51" s="33"/>
      <c r="W51" s="33"/>
      <c r="X51" s="33"/>
      <c r="Y51" s="33"/>
      <c r="Z51" s="16"/>
      <c r="AA51" s="34"/>
      <c r="AD51" s="4">
        <f>IF(COUNTIF(AD52:AD62,"-")=COUNTA(AD52:AD62),"-",SUM(AD52,AD56:AD58,AD61:AD62))</f>
        <v>364837134</v>
      </c>
      <c r="BU51" s="153"/>
      <c r="BV51" s="153"/>
    </row>
    <row r="52" spans="1:74" ht="14.65" customHeight="1" x14ac:dyDescent="0.15">
      <c r="A52" s="2" t="s">
        <v>76</v>
      </c>
      <c r="D52" s="19"/>
      <c r="E52" s="14"/>
      <c r="F52" s="14"/>
      <c r="G52" s="14" t="s">
        <v>77</v>
      </c>
      <c r="H52" s="14"/>
      <c r="I52" s="14"/>
      <c r="J52" s="14"/>
      <c r="K52" s="14"/>
      <c r="L52" s="13"/>
      <c r="M52" s="13"/>
      <c r="N52" s="13"/>
      <c r="O52" s="13"/>
      <c r="P52" s="20">
        <v>26708</v>
      </c>
      <c r="Q52" s="21"/>
      <c r="R52" s="33"/>
      <c r="S52" s="33"/>
      <c r="T52" s="33"/>
      <c r="U52" s="33"/>
      <c r="V52" s="33"/>
      <c r="W52" s="33"/>
      <c r="X52" s="33"/>
      <c r="Y52" s="33"/>
      <c r="Z52" s="16"/>
      <c r="AA52" s="34"/>
      <c r="AD52" s="4">
        <f>IF(COUNTIF(AD53:AD55,"-")=COUNTA(AD53:AD55),"-",SUM(AD53:AD55))</f>
        <v>26708041</v>
      </c>
      <c r="BU52" s="153"/>
      <c r="BV52" s="153"/>
    </row>
    <row r="53" spans="1:74" ht="14.65" customHeight="1" x14ac:dyDescent="0.15">
      <c r="A53" s="2" t="s">
        <v>78</v>
      </c>
      <c r="D53" s="19"/>
      <c r="E53" s="14"/>
      <c r="F53" s="14"/>
      <c r="G53" s="14"/>
      <c r="H53" s="14" t="s">
        <v>79</v>
      </c>
      <c r="I53" s="14"/>
      <c r="J53" s="14"/>
      <c r="K53" s="14"/>
      <c r="L53" s="13"/>
      <c r="M53" s="13"/>
      <c r="N53" s="13"/>
      <c r="O53" s="13"/>
      <c r="P53" s="20">
        <v>2739</v>
      </c>
      <c r="Q53" s="21"/>
      <c r="R53" s="33"/>
      <c r="S53" s="33"/>
      <c r="T53" s="33"/>
      <c r="U53" s="33"/>
      <c r="V53" s="33"/>
      <c r="W53" s="33"/>
      <c r="X53" s="33"/>
      <c r="Y53" s="33"/>
      <c r="Z53" s="16"/>
      <c r="AA53" s="34"/>
      <c r="AD53" s="4">
        <v>2739004</v>
      </c>
      <c r="BU53" s="153"/>
      <c r="BV53" s="153"/>
    </row>
    <row r="54" spans="1:74" ht="14.65" customHeight="1" x14ac:dyDescent="0.15">
      <c r="A54" s="2" t="s">
        <v>80</v>
      </c>
      <c r="D54" s="19"/>
      <c r="E54" s="14"/>
      <c r="F54" s="14"/>
      <c r="G54" s="14"/>
      <c r="H54" s="14" t="s">
        <v>81</v>
      </c>
      <c r="I54" s="14"/>
      <c r="J54" s="14"/>
      <c r="K54" s="14"/>
      <c r="L54" s="13"/>
      <c r="M54" s="13"/>
      <c r="N54" s="13"/>
      <c r="O54" s="13"/>
      <c r="P54" s="20">
        <v>23947</v>
      </c>
      <c r="Q54" s="21"/>
      <c r="R54" s="33"/>
      <c r="S54" s="33"/>
      <c r="T54" s="33"/>
      <c r="U54" s="33"/>
      <c r="V54" s="33"/>
      <c r="W54" s="33"/>
      <c r="X54" s="33"/>
      <c r="Y54" s="33"/>
      <c r="Z54" s="16"/>
      <c r="AA54" s="34"/>
      <c r="AD54" s="4">
        <v>23947057</v>
      </c>
      <c r="BU54" s="153"/>
      <c r="BV54" s="153"/>
    </row>
    <row r="55" spans="1:74" ht="14.65" customHeight="1" x14ac:dyDescent="0.15">
      <c r="A55" s="2" t="s">
        <v>82</v>
      </c>
      <c r="D55" s="19"/>
      <c r="E55" s="14"/>
      <c r="F55" s="14"/>
      <c r="G55" s="14"/>
      <c r="H55" s="14" t="s">
        <v>44</v>
      </c>
      <c r="I55" s="14"/>
      <c r="J55" s="14"/>
      <c r="K55" s="14"/>
      <c r="L55" s="13"/>
      <c r="M55" s="13"/>
      <c r="N55" s="13"/>
      <c r="O55" s="13"/>
      <c r="P55" s="20">
        <v>22</v>
      </c>
      <c r="Q55" s="21"/>
      <c r="R55" s="33"/>
      <c r="S55" s="33"/>
      <c r="T55" s="33"/>
      <c r="U55" s="33"/>
      <c r="V55" s="33"/>
      <c r="W55" s="33"/>
      <c r="X55" s="33"/>
      <c r="Y55" s="33"/>
      <c r="Z55" s="16"/>
      <c r="AA55" s="34"/>
      <c r="AD55" s="4">
        <v>21980</v>
      </c>
      <c r="BU55" s="153"/>
      <c r="BV55" s="153"/>
    </row>
    <row r="56" spans="1:74" ht="14.65" customHeight="1" x14ac:dyDescent="0.15">
      <c r="A56" s="2" t="s">
        <v>83</v>
      </c>
      <c r="D56" s="19"/>
      <c r="E56" s="14"/>
      <c r="F56" s="14"/>
      <c r="G56" s="14" t="s">
        <v>84</v>
      </c>
      <c r="H56" s="14"/>
      <c r="I56" s="14"/>
      <c r="J56" s="14"/>
      <c r="K56" s="13"/>
      <c r="L56" s="13"/>
      <c r="M56" s="13"/>
      <c r="N56" s="13"/>
      <c r="O56" s="13"/>
      <c r="P56" s="20">
        <v>42695</v>
      </c>
      <c r="Q56" s="21"/>
      <c r="R56" s="33"/>
      <c r="S56" s="33"/>
      <c r="T56" s="33"/>
      <c r="U56" s="33"/>
      <c r="V56" s="33"/>
      <c r="W56" s="33"/>
      <c r="X56" s="33"/>
      <c r="Y56" s="33"/>
      <c r="Z56" s="16"/>
      <c r="AA56" s="34"/>
      <c r="AD56" s="4">
        <v>42695101</v>
      </c>
      <c r="BU56" s="153"/>
      <c r="BV56" s="153"/>
    </row>
    <row r="57" spans="1:74" ht="14.65" customHeight="1" x14ac:dyDescent="0.15">
      <c r="A57" s="2" t="s">
        <v>85</v>
      </c>
      <c r="D57" s="19"/>
      <c r="E57" s="14"/>
      <c r="F57" s="14"/>
      <c r="G57" s="14" t="s">
        <v>86</v>
      </c>
      <c r="H57" s="14"/>
      <c r="I57" s="14"/>
      <c r="J57" s="14"/>
      <c r="K57" s="13"/>
      <c r="L57" s="13"/>
      <c r="M57" s="13"/>
      <c r="N57" s="13"/>
      <c r="O57" s="13"/>
      <c r="P57" s="20">
        <v>12251</v>
      </c>
      <c r="Q57" s="21"/>
      <c r="R57" s="33"/>
      <c r="S57" s="33"/>
      <c r="T57" s="33"/>
      <c r="U57" s="33"/>
      <c r="V57" s="33"/>
      <c r="W57" s="33"/>
      <c r="X57" s="33"/>
      <c r="Y57" s="33"/>
      <c r="Z57" s="16"/>
      <c r="AA57" s="34"/>
      <c r="AD57" s="4">
        <v>12251400</v>
      </c>
      <c r="BU57" s="153"/>
      <c r="BV57" s="153"/>
    </row>
    <row r="58" spans="1:74" ht="14.65" customHeight="1" x14ac:dyDescent="0.15">
      <c r="A58" s="2" t="s">
        <v>87</v>
      </c>
      <c r="D58" s="19"/>
      <c r="E58" s="14"/>
      <c r="F58" s="14"/>
      <c r="G58" s="14" t="s">
        <v>88</v>
      </c>
      <c r="H58" s="14"/>
      <c r="I58" s="14"/>
      <c r="J58" s="14"/>
      <c r="K58" s="13"/>
      <c r="L58" s="13"/>
      <c r="M58" s="13"/>
      <c r="N58" s="13"/>
      <c r="O58" s="13"/>
      <c r="P58" s="20">
        <v>284813</v>
      </c>
      <c r="Q58" s="21"/>
      <c r="R58" s="33"/>
      <c r="S58" s="33"/>
      <c r="T58" s="33"/>
      <c r="U58" s="33"/>
      <c r="V58" s="33"/>
      <c r="W58" s="33"/>
      <c r="X58" s="33"/>
      <c r="Y58" s="33"/>
      <c r="Z58" s="16"/>
      <c r="AA58" s="34"/>
      <c r="AD58" s="4">
        <f>IF(COUNTIF(AD59:AD60,"-")=COUNTA(AD59:AD60),"-",SUM(AD59:AD60))</f>
        <v>284813487</v>
      </c>
      <c r="BU58" s="153"/>
      <c r="BV58" s="153"/>
    </row>
    <row r="59" spans="1:74" ht="14.65" customHeight="1" x14ac:dyDescent="0.15">
      <c r="A59" s="2" t="s">
        <v>89</v>
      </c>
      <c r="D59" s="19"/>
      <c r="E59" s="14"/>
      <c r="F59" s="14"/>
      <c r="G59" s="14"/>
      <c r="H59" s="14" t="s">
        <v>90</v>
      </c>
      <c r="I59" s="14"/>
      <c r="J59" s="14"/>
      <c r="K59" s="13"/>
      <c r="L59" s="13"/>
      <c r="M59" s="13"/>
      <c r="N59" s="13"/>
      <c r="O59" s="13"/>
      <c r="P59" s="20">
        <v>0</v>
      </c>
      <c r="Q59" s="21"/>
      <c r="R59" s="33"/>
      <c r="S59" s="33"/>
      <c r="T59" s="33"/>
      <c r="U59" s="33"/>
      <c r="V59" s="33"/>
      <c r="W59" s="33"/>
      <c r="X59" s="33"/>
      <c r="Y59" s="33"/>
      <c r="Z59" s="16"/>
      <c r="AA59" s="34"/>
      <c r="AD59" s="4">
        <v>0</v>
      </c>
      <c r="BU59" s="153"/>
      <c r="BV59" s="153"/>
    </row>
    <row r="60" spans="1:74" ht="14.65" customHeight="1" x14ac:dyDescent="0.15">
      <c r="A60" s="2" t="s">
        <v>91</v>
      </c>
      <c r="D60" s="19"/>
      <c r="E60" s="13"/>
      <c r="F60" s="14"/>
      <c r="G60" s="14"/>
      <c r="H60" s="14" t="s">
        <v>44</v>
      </c>
      <c r="I60" s="14"/>
      <c r="J60" s="14"/>
      <c r="K60" s="13"/>
      <c r="L60" s="13"/>
      <c r="M60" s="13"/>
      <c r="N60" s="13"/>
      <c r="O60" s="13"/>
      <c r="P60" s="20">
        <v>284813</v>
      </c>
      <c r="Q60" s="21"/>
      <c r="R60" s="33"/>
      <c r="S60" s="33"/>
      <c r="T60" s="33"/>
      <c r="U60" s="33"/>
      <c r="V60" s="33"/>
      <c r="W60" s="33"/>
      <c r="X60" s="33"/>
      <c r="Y60" s="33"/>
      <c r="Z60" s="16"/>
      <c r="AA60" s="34"/>
      <c r="AD60" s="4">
        <v>284813487</v>
      </c>
      <c r="BU60" s="153"/>
      <c r="BV60" s="153"/>
    </row>
    <row r="61" spans="1:74" ht="14.65" customHeight="1" x14ac:dyDescent="0.15">
      <c r="A61" s="2" t="s">
        <v>92</v>
      </c>
      <c r="D61" s="19"/>
      <c r="E61" s="13"/>
      <c r="F61" s="14"/>
      <c r="G61" s="14" t="s">
        <v>44</v>
      </c>
      <c r="H61" s="14"/>
      <c r="I61" s="14"/>
      <c r="J61" s="14"/>
      <c r="K61" s="13"/>
      <c r="L61" s="13"/>
      <c r="M61" s="13"/>
      <c r="N61" s="13"/>
      <c r="O61" s="13"/>
      <c r="P61" s="20">
        <v>2410</v>
      </c>
      <c r="Q61" s="21"/>
      <c r="R61" s="33"/>
      <c r="S61" s="33"/>
      <c r="T61" s="33"/>
      <c r="U61" s="33"/>
      <c r="V61" s="33"/>
      <c r="W61" s="33"/>
      <c r="X61" s="33"/>
      <c r="Y61" s="33"/>
      <c r="Z61" s="16"/>
      <c r="AA61" s="34"/>
      <c r="AD61" s="4">
        <v>2410000</v>
      </c>
      <c r="BU61" s="153"/>
      <c r="BV61" s="153"/>
    </row>
    <row r="62" spans="1:74" ht="14.65" customHeight="1" x14ac:dyDescent="0.15">
      <c r="A62" s="2" t="s">
        <v>93</v>
      </c>
      <c r="D62" s="19"/>
      <c r="E62" s="13"/>
      <c r="F62" s="14"/>
      <c r="G62" s="14" t="s">
        <v>94</v>
      </c>
      <c r="H62" s="14"/>
      <c r="I62" s="14"/>
      <c r="J62" s="14"/>
      <c r="K62" s="13"/>
      <c r="L62" s="13"/>
      <c r="M62" s="13"/>
      <c r="N62" s="13"/>
      <c r="O62" s="13"/>
      <c r="P62" s="20">
        <v>-4041</v>
      </c>
      <c r="Q62" s="21"/>
      <c r="R62" s="33"/>
      <c r="S62" s="33"/>
      <c r="T62" s="33"/>
      <c r="U62" s="33"/>
      <c r="V62" s="33"/>
      <c r="W62" s="33"/>
      <c r="X62" s="33"/>
      <c r="Y62" s="33"/>
      <c r="Z62" s="16"/>
      <c r="AA62" s="34"/>
      <c r="AD62" s="4">
        <v>-4040895</v>
      </c>
      <c r="BU62" s="153"/>
      <c r="BV62" s="153"/>
    </row>
    <row r="63" spans="1:74" ht="14.65" customHeight="1" x14ac:dyDescent="0.15">
      <c r="A63" s="2" t="s">
        <v>95</v>
      </c>
      <c r="D63" s="19"/>
      <c r="E63" s="13" t="s">
        <v>96</v>
      </c>
      <c r="F63" s="14"/>
      <c r="G63" s="15"/>
      <c r="H63" s="15"/>
      <c r="I63" s="15"/>
      <c r="J63" s="13"/>
      <c r="K63" s="13"/>
      <c r="L63" s="13"/>
      <c r="M63" s="13"/>
      <c r="N63" s="13"/>
      <c r="O63" s="13"/>
      <c r="P63" s="20">
        <v>1487900</v>
      </c>
      <c r="Q63" s="21"/>
      <c r="R63" s="33"/>
      <c r="S63" s="33"/>
      <c r="T63" s="33"/>
      <c r="U63" s="33"/>
      <c r="V63" s="33"/>
      <c r="W63" s="33"/>
      <c r="X63" s="33"/>
      <c r="Y63" s="33"/>
      <c r="Z63" s="16"/>
      <c r="AA63" s="34"/>
      <c r="AD63" s="4">
        <f>IF(COUNTIF(AD64:AD72,"-")=COUNTA(AD64:AD72),"-",SUM(AD64:AD67,AD70:AD72))</f>
        <v>1487899504</v>
      </c>
      <c r="BU63" s="153"/>
      <c r="BV63" s="153"/>
    </row>
    <row r="64" spans="1:74" ht="14.65" customHeight="1" x14ac:dyDescent="0.15">
      <c r="A64" s="2" t="s">
        <v>97</v>
      </c>
      <c r="D64" s="19"/>
      <c r="E64" s="13"/>
      <c r="F64" s="14" t="s">
        <v>98</v>
      </c>
      <c r="G64" s="15"/>
      <c r="H64" s="15"/>
      <c r="I64" s="15"/>
      <c r="J64" s="13"/>
      <c r="K64" s="13"/>
      <c r="L64" s="13"/>
      <c r="M64" s="13"/>
      <c r="N64" s="13"/>
      <c r="O64" s="13"/>
      <c r="P64" s="20">
        <v>652100</v>
      </c>
      <c r="Q64" s="21"/>
      <c r="R64" s="33"/>
      <c r="S64" s="33"/>
      <c r="T64" s="33"/>
      <c r="U64" s="33"/>
      <c r="V64" s="33"/>
      <c r="W64" s="33"/>
      <c r="X64" s="33"/>
      <c r="Y64" s="33"/>
      <c r="Z64" s="16"/>
      <c r="AA64" s="34"/>
      <c r="AD64" s="4">
        <v>652100309</v>
      </c>
      <c r="BU64" s="153"/>
      <c r="BV64" s="153"/>
    </row>
    <row r="65" spans="1:74" ht="14.65" customHeight="1" x14ac:dyDescent="0.15">
      <c r="A65" s="2" t="s">
        <v>99</v>
      </c>
      <c r="D65" s="19"/>
      <c r="E65" s="13"/>
      <c r="F65" s="14" t="s">
        <v>100</v>
      </c>
      <c r="G65" s="14"/>
      <c r="H65" s="23"/>
      <c r="I65" s="14"/>
      <c r="J65" s="14"/>
      <c r="K65" s="13"/>
      <c r="L65" s="13"/>
      <c r="M65" s="13"/>
      <c r="N65" s="13"/>
      <c r="O65" s="13"/>
      <c r="P65" s="20">
        <v>36419</v>
      </c>
      <c r="Q65" s="21"/>
      <c r="R65" s="33"/>
      <c r="S65" s="33"/>
      <c r="T65" s="33"/>
      <c r="U65" s="33"/>
      <c r="V65" s="33"/>
      <c r="W65" s="33"/>
      <c r="X65" s="33"/>
      <c r="Y65" s="33"/>
      <c r="Z65" s="16"/>
      <c r="AA65" s="34"/>
      <c r="AD65" s="4">
        <v>36418819</v>
      </c>
      <c r="BU65" s="153"/>
      <c r="BV65" s="153"/>
    </row>
    <row r="66" spans="1:74" ht="14.65" customHeight="1" x14ac:dyDescent="0.15">
      <c r="A66" s="2">
        <v>1500000</v>
      </c>
      <c r="D66" s="19"/>
      <c r="E66" s="13"/>
      <c r="F66" s="14" t="s">
        <v>101</v>
      </c>
      <c r="G66" s="14"/>
      <c r="H66" s="14"/>
      <c r="I66" s="14"/>
      <c r="J66" s="14"/>
      <c r="K66" s="13"/>
      <c r="L66" s="13"/>
      <c r="M66" s="13"/>
      <c r="N66" s="13"/>
      <c r="O66" s="13"/>
      <c r="P66" s="20">
        <v>1795</v>
      </c>
      <c r="Q66" s="21"/>
      <c r="R66" s="33"/>
      <c r="S66" s="33"/>
      <c r="T66" s="33"/>
      <c r="U66" s="33"/>
      <c r="V66" s="33"/>
      <c r="W66" s="33"/>
      <c r="X66" s="33"/>
      <c r="Y66" s="33"/>
      <c r="Z66" s="16"/>
      <c r="AA66" s="34"/>
      <c r="AD66" s="4">
        <v>1795200</v>
      </c>
      <c r="BU66" s="153"/>
      <c r="BV66" s="153"/>
    </row>
    <row r="67" spans="1:74" ht="14.65" customHeight="1" x14ac:dyDescent="0.15">
      <c r="A67" s="2" t="s">
        <v>102</v>
      </c>
      <c r="D67" s="19"/>
      <c r="E67" s="14"/>
      <c r="F67" s="14" t="s">
        <v>88</v>
      </c>
      <c r="G67" s="14"/>
      <c r="H67" s="23"/>
      <c r="I67" s="14"/>
      <c r="J67" s="14"/>
      <c r="K67" s="13"/>
      <c r="L67" s="13"/>
      <c r="M67" s="13"/>
      <c r="N67" s="13"/>
      <c r="O67" s="13"/>
      <c r="P67" s="20">
        <v>776672</v>
      </c>
      <c r="Q67" s="21"/>
      <c r="R67" s="33"/>
      <c r="S67" s="33"/>
      <c r="T67" s="33"/>
      <c r="U67" s="33"/>
      <c r="V67" s="33"/>
      <c r="W67" s="33"/>
      <c r="X67" s="33"/>
      <c r="Y67" s="33"/>
      <c r="Z67" s="16"/>
      <c r="AA67" s="34"/>
      <c r="AD67" s="4">
        <f>IF(COUNTIF(AD68:AD69,"-")=COUNTA(AD68:AD69),"-",SUM(AD68:AD69))</f>
        <v>776671582</v>
      </c>
      <c r="BU67" s="153"/>
      <c r="BV67" s="153"/>
    </row>
    <row r="68" spans="1:74" ht="14.65" customHeight="1" x14ac:dyDescent="0.15">
      <c r="A68" s="2" t="s">
        <v>103</v>
      </c>
      <c r="D68" s="19"/>
      <c r="E68" s="14"/>
      <c r="F68" s="14"/>
      <c r="G68" s="14" t="s">
        <v>104</v>
      </c>
      <c r="H68" s="14"/>
      <c r="I68" s="14"/>
      <c r="J68" s="14"/>
      <c r="K68" s="13"/>
      <c r="L68" s="13"/>
      <c r="M68" s="13"/>
      <c r="N68" s="13"/>
      <c r="O68" s="13"/>
      <c r="P68" s="20">
        <v>723127</v>
      </c>
      <c r="Q68" s="21"/>
      <c r="R68" s="33"/>
      <c r="S68" s="33"/>
      <c r="T68" s="33"/>
      <c r="U68" s="33"/>
      <c r="V68" s="33"/>
      <c r="W68" s="33"/>
      <c r="X68" s="33"/>
      <c r="Y68" s="33"/>
      <c r="Z68" s="16"/>
      <c r="AA68" s="34"/>
      <c r="AD68" s="4">
        <v>723126862</v>
      </c>
      <c r="BU68" s="153"/>
      <c r="BV68" s="153"/>
    </row>
    <row r="69" spans="1:74" ht="14.65" customHeight="1" x14ac:dyDescent="0.15">
      <c r="A69" s="2" t="s">
        <v>105</v>
      </c>
      <c r="D69" s="19"/>
      <c r="E69" s="14"/>
      <c r="F69" s="14"/>
      <c r="G69" s="14" t="s">
        <v>90</v>
      </c>
      <c r="H69" s="14"/>
      <c r="I69" s="14"/>
      <c r="J69" s="14"/>
      <c r="K69" s="13"/>
      <c r="L69" s="13"/>
      <c r="M69" s="13"/>
      <c r="N69" s="13"/>
      <c r="O69" s="13"/>
      <c r="P69" s="20">
        <v>53545</v>
      </c>
      <c r="Q69" s="21"/>
      <c r="R69" s="33"/>
      <c r="S69" s="33"/>
      <c r="T69" s="33"/>
      <c r="U69" s="33"/>
      <c r="V69" s="33"/>
      <c r="W69" s="33"/>
      <c r="X69" s="33"/>
      <c r="Y69" s="33"/>
      <c r="Z69" s="16"/>
      <c r="AA69" s="34"/>
      <c r="AD69" s="4">
        <v>53544720</v>
      </c>
      <c r="BU69" s="153"/>
      <c r="BV69" s="153"/>
    </row>
    <row r="70" spans="1:74" ht="14.65" customHeight="1" x14ac:dyDescent="0.15">
      <c r="A70" s="2" t="s">
        <v>106</v>
      </c>
      <c r="D70" s="19"/>
      <c r="E70" s="14"/>
      <c r="F70" s="14" t="s">
        <v>107</v>
      </c>
      <c r="G70" s="14"/>
      <c r="H70" s="14"/>
      <c r="I70" s="14"/>
      <c r="J70" s="14"/>
      <c r="K70" s="13"/>
      <c r="L70" s="13"/>
      <c r="M70" s="13"/>
      <c r="N70" s="13"/>
      <c r="O70" s="13"/>
      <c r="P70" s="20">
        <v>22402</v>
      </c>
      <c r="Q70" s="21"/>
      <c r="R70" s="33"/>
      <c r="S70" s="33"/>
      <c r="T70" s="33"/>
      <c r="U70" s="33"/>
      <c r="V70" s="33"/>
      <c r="W70" s="33"/>
      <c r="X70" s="33"/>
      <c r="Y70" s="33"/>
      <c r="Z70" s="16"/>
      <c r="AA70" s="34"/>
      <c r="AD70" s="4">
        <v>22401969</v>
      </c>
      <c r="BU70" s="153"/>
      <c r="BV70" s="153"/>
    </row>
    <row r="71" spans="1:74" ht="14.65" customHeight="1" x14ac:dyDescent="0.15">
      <c r="A71" s="2" t="s">
        <v>108</v>
      </c>
      <c r="D71" s="19"/>
      <c r="E71" s="14"/>
      <c r="F71" s="14" t="s">
        <v>44</v>
      </c>
      <c r="G71" s="14"/>
      <c r="H71" s="23"/>
      <c r="I71" s="14"/>
      <c r="J71" s="14"/>
      <c r="K71" s="13"/>
      <c r="L71" s="13"/>
      <c r="M71" s="13"/>
      <c r="N71" s="13"/>
      <c r="O71" s="13"/>
      <c r="P71" s="20">
        <v>723</v>
      </c>
      <c r="Q71" s="21"/>
      <c r="R71" s="33"/>
      <c r="S71" s="33"/>
      <c r="T71" s="33"/>
      <c r="U71" s="33"/>
      <c r="V71" s="33"/>
      <c r="W71" s="33"/>
      <c r="X71" s="33"/>
      <c r="Y71" s="33"/>
      <c r="Z71" s="16"/>
      <c r="AA71" s="34"/>
      <c r="AD71" s="4">
        <v>722654</v>
      </c>
      <c r="BU71" s="153"/>
      <c r="BV71" s="153"/>
    </row>
    <row r="72" spans="1:74" ht="14.65" customHeight="1" x14ac:dyDescent="0.15">
      <c r="A72" s="2" t="s">
        <v>109</v>
      </c>
      <c r="D72" s="19"/>
      <c r="E72" s="14"/>
      <c r="F72" s="33" t="s">
        <v>94</v>
      </c>
      <c r="G72" s="14"/>
      <c r="H72" s="14"/>
      <c r="I72" s="14"/>
      <c r="J72" s="14"/>
      <c r="K72" s="13"/>
      <c r="L72" s="13"/>
      <c r="M72" s="13"/>
      <c r="N72" s="13"/>
      <c r="O72" s="13"/>
      <c r="P72" s="20">
        <v>-2211</v>
      </c>
      <c r="Q72" s="21"/>
      <c r="R72" s="158"/>
      <c r="S72" s="159"/>
      <c r="T72" s="159"/>
      <c r="U72" s="159"/>
      <c r="V72" s="159"/>
      <c r="W72" s="159"/>
      <c r="X72" s="159"/>
      <c r="Y72" s="160"/>
      <c r="Z72" s="35"/>
      <c r="AA72" s="36"/>
      <c r="AD72" s="4">
        <v>-2211029</v>
      </c>
      <c r="BU72" s="153"/>
      <c r="BV72" s="153"/>
    </row>
    <row r="73" spans="1:74" ht="16.5" customHeight="1" thickBot="1" x14ac:dyDescent="0.2">
      <c r="A73" s="2">
        <v>1565000</v>
      </c>
      <c r="B73" s="2" t="s">
        <v>140</v>
      </c>
      <c r="D73" s="19"/>
      <c r="E73" s="14" t="s">
        <v>110</v>
      </c>
      <c r="F73" s="14"/>
      <c r="G73" s="14"/>
      <c r="H73" s="14"/>
      <c r="I73" s="14"/>
      <c r="J73" s="14"/>
      <c r="K73" s="13"/>
      <c r="L73" s="13"/>
      <c r="M73" s="13"/>
      <c r="N73" s="13"/>
      <c r="O73" s="13"/>
      <c r="P73" s="20">
        <v>0</v>
      </c>
      <c r="Q73" s="21"/>
      <c r="R73" s="161" t="s">
        <v>141</v>
      </c>
      <c r="S73" s="162"/>
      <c r="T73" s="162"/>
      <c r="U73" s="162"/>
      <c r="V73" s="162"/>
      <c r="W73" s="162"/>
      <c r="X73" s="162"/>
      <c r="Y73" s="163"/>
      <c r="Z73" s="37">
        <v>20090315</v>
      </c>
      <c r="AA73" s="38"/>
      <c r="AD73" s="4">
        <v>0</v>
      </c>
      <c r="AE73" s="4">
        <f>IF(AND(AE23="-",AE24="-",AE25="-"),"-",SUM(AE23,AE24,AE25))</f>
        <v>20090315132</v>
      </c>
      <c r="BU73" s="153"/>
      <c r="BV73" s="153"/>
    </row>
    <row r="74" spans="1:74" ht="14.65" customHeight="1" thickBot="1" x14ac:dyDescent="0.2">
      <c r="A74" s="2" t="s">
        <v>1</v>
      </c>
      <c r="B74" s="2" t="s">
        <v>111</v>
      </c>
      <c r="D74" s="164" t="s">
        <v>2</v>
      </c>
      <c r="E74" s="165"/>
      <c r="F74" s="165"/>
      <c r="G74" s="165"/>
      <c r="H74" s="165"/>
      <c r="I74" s="165"/>
      <c r="J74" s="165"/>
      <c r="K74" s="165"/>
      <c r="L74" s="165"/>
      <c r="M74" s="165"/>
      <c r="N74" s="165"/>
      <c r="O74" s="166"/>
      <c r="P74" s="39">
        <v>30517487</v>
      </c>
      <c r="Q74" s="40" t="s">
        <v>267</v>
      </c>
      <c r="R74" s="167" t="s">
        <v>254</v>
      </c>
      <c r="S74" s="168"/>
      <c r="T74" s="168"/>
      <c r="U74" s="168"/>
      <c r="V74" s="168"/>
      <c r="W74" s="168"/>
      <c r="X74" s="168"/>
      <c r="Y74" s="169"/>
      <c r="Z74" s="39">
        <v>30517487</v>
      </c>
      <c r="AA74" s="41"/>
      <c r="AD74" s="4">
        <f>IF(AND(AD6="-",AD63="-",AD73="-"),"-",SUM(AD6,AD63,AD73))</f>
        <v>30517487186</v>
      </c>
      <c r="AE74" s="4">
        <f>IF(AND(AE21="-",AE73="-"),"-",SUM(AE21,AE73))</f>
        <v>30517487186</v>
      </c>
      <c r="BU74" s="153"/>
      <c r="BV74" s="153"/>
    </row>
    <row r="75" spans="1:74" ht="9.75" customHeight="1" x14ac:dyDescent="0.15"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Z75" s="13"/>
      <c r="AA75" s="13"/>
    </row>
    <row r="76" spans="1:74" ht="14.65" customHeight="1" x14ac:dyDescent="0.15">
      <c r="D76" s="43"/>
      <c r="E76" s="44" t="s">
        <v>255</v>
      </c>
      <c r="F76" s="43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Z76" s="42"/>
      <c r="AA76" s="42"/>
    </row>
  </sheetData>
  <mergeCells count="12">
    <mergeCell ref="D1:AA1"/>
    <mergeCell ref="D2:AA2"/>
    <mergeCell ref="D4:O4"/>
    <mergeCell ref="P4:Q4"/>
    <mergeCell ref="R4:Y4"/>
    <mergeCell ref="Z4:AA4"/>
    <mergeCell ref="R21:Y21"/>
    <mergeCell ref="R28:Y28"/>
    <mergeCell ref="R72:Y72"/>
    <mergeCell ref="R73:Y73"/>
    <mergeCell ref="D74:O74"/>
    <mergeCell ref="R74:Y74"/>
  </mergeCells>
  <phoneticPr fontId="2"/>
  <pageMargins left="0.70866141732283472" right="0.70866141732283472" top="0.39370078740157477" bottom="0.39370078740157477" header="0.51181102362204722" footer="0.51181102362204722"/>
  <pageSetup paperSize="9" scale="7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BU41"/>
  <sheetViews>
    <sheetView topLeftCell="B1" zoomScale="85" zoomScaleNormal="85" zoomScaleSheetLayoutView="100" workbookViewId="0">
      <selection activeCell="B1" sqref="B1"/>
    </sheetView>
  </sheetViews>
  <sheetFormatPr defaultColWidth="9" defaultRowHeight="13.5" x14ac:dyDescent="0.15"/>
  <cols>
    <col min="1" max="1" width="0" style="45" hidden="1" customWidth="1"/>
    <col min="2" max="2" width="0.625" style="1" customWidth="1"/>
    <col min="3" max="3" width="1.25" style="75" customWidth="1"/>
    <col min="4" max="12" width="2.125" style="75" customWidth="1"/>
    <col min="13" max="13" width="18.375" style="75" customWidth="1"/>
    <col min="14" max="14" width="21.625" style="75" bestFit="1" customWidth="1"/>
    <col min="15" max="15" width="2.5" style="75" customWidth="1"/>
    <col min="16" max="16" width="0.625" style="75" customWidth="1"/>
    <col min="17" max="17" width="9" style="1"/>
    <col min="18" max="18" width="0" style="1" hidden="1" customWidth="1"/>
    <col min="19" max="16384" width="9" style="1"/>
  </cols>
  <sheetData>
    <row r="1" spans="1:73" ht="24" x14ac:dyDescent="0.2">
      <c r="C1" s="175" t="s">
        <v>264</v>
      </c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46"/>
    </row>
    <row r="2" spans="1:73" ht="17.25" x14ac:dyDescent="0.2">
      <c r="C2" s="176" t="s">
        <v>265</v>
      </c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46"/>
    </row>
    <row r="3" spans="1:73" ht="17.25" x14ac:dyDescent="0.2">
      <c r="C3" s="176" t="s">
        <v>266</v>
      </c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46"/>
    </row>
    <row r="4" spans="1:73" ht="18" thickBot="1" x14ac:dyDescent="0.25">
      <c r="C4" s="47"/>
      <c r="D4" s="46"/>
      <c r="E4" s="46"/>
      <c r="F4" s="46"/>
      <c r="G4" s="46"/>
      <c r="H4" s="46"/>
      <c r="I4" s="46"/>
      <c r="J4" s="46"/>
      <c r="K4" s="46"/>
      <c r="L4" s="46"/>
      <c r="M4" s="48"/>
      <c r="N4" s="46"/>
      <c r="O4" s="48" t="s">
        <v>263</v>
      </c>
      <c r="P4" s="46"/>
    </row>
    <row r="5" spans="1:73" ht="18" thickBot="1" x14ac:dyDescent="0.25">
      <c r="A5" s="45" t="s">
        <v>242</v>
      </c>
      <c r="C5" s="177" t="s">
        <v>0</v>
      </c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9" t="s">
        <v>244</v>
      </c>
      <c r="O5" s="180"/>
      <c r="P5" s="46"/>
    </row>
    <row r="6" spans="1:73" x14ac:dyDescent="0.15">
      <c r="A6" s="45" t="s">
        <v>150</v>
      </c>
      <c r="C6" s="49"/>
      <c r="D6" s="50" t="s">
        <v>151</v>
      </c>
      <c r="E6" s="50"/>
      <c r="F6" s="51"/>
      <c r="G6" s="50"/>
      <c r="H6" s="50"/>
      <c r="I6" s="50"/>
      <c r="J6" s="50"/>
      <c r="K6" s="51"/>
      <c r="L6" s="51"/>
      <c r="M6" s="51"/>
      <c r="N6" s="52">
        <v>8713079</v>
      </c>
      <c r="O6" s="53"/>
      <c r="P6" s="54"/>
      <c r="R6" s="1">
        <f>IF(AND(R7="-",R22="-"),"-",SUM(R7,R22))</f>
        <v>8713078942</v>
      </c>
      <c r="BU6" s="151"/>
    </row>
    <row r="7" spans="1:73" x14ac:dyDescent="0.15">
      <c r="A7" s="45" t="s">
        <v>152</v>
      </c>
      <c r="C7" s="49"/>
      <c r="D7" s="50"/>
      <c r="E7" s="50" t="s">
        <v>153</v>
      </c>
      <c r="F7" s="50"/>
      <c r="G7" s="50"/>
      <c r="H7" s="50"/>
      <c r="I7" s="50"/>
      <c r="J7" s="50"/>
      <c r="K7" s="51"/>
      <c r="L7" s="51"/>
      <c r="M7" s="51"/>
      <c r="N7" s="52">
        <v>4860548</v>
      </c>
      <c r="O7" s="55"/>
      <c r="P7" s="54"/>
      <c r="R7" s="1">
        <f>IF(COUNTIF(R8:R21,"-")=COUNTA(R8:R21),"-",SUM(R8,R13,R18))</f>
        <v>4860548159</v>
      </c>
      <c r="BU7" s="151"/>
    </row>
    <row r="8" spans="1:73" x14ac:dyDescent="0.15">
      <c r="A8" s="45" t="s">
        <v>154</v>
      </c>
      <c r="C8" s="49"/>
      <c r="D8" s="50"/>
      <c r="E8" s="50"/>
      <c r="F8" s="50" t="s">
        <v>155</v>
      </c>
      <c r="G8" s="50"/>
      <c r="H8" s="50"/>
      <c r="I8" s="50"/>
      <c r="J8" s="50"/>
      <c r="K8" s="51"/>
      <c r="L8" s="51"/>
      <c r="M8" s="51"/>
      <c r="N8" s="52">
        <v>1404169</v>
      </c>
      <c r="O8" s="55"/>
      <c r="P8" s="54"/>
      <c r="R8" s="1">
        <f>IF(COUNTIF(R9:R12,"-")=COUNTA(R9:R12),"-",SUM(R9:R12))</f>
        <v>1404169405</v>
      </c>
      <c r="BU8" s="151"/>
    </row>
    <row r="9" spans="1:73" x14ac:dyDescent="0.15">
      <c r="A9" s="45" t="s">
        <v>156</v>
      </c>
      <c r="C9" s="49"/>
      <c r="D9" s="50"/>
      <c r="E9" s="50"/>
      <c r="F9" s="50"/>
      <c r="G9" s="50" t="s">
        <v>157</v>
      </c>
      <c r="H9" s="50"/>
      <c r="I9" s="50"/>
      <c r="J9" s="50"/>
      <c r="K9" s="51"/>
      <c r="L9" s="51"/>
      <c r="M9" s="51"/>
      <c r="N9" s="52">
        <v>1136777</v>
      </c>
      <c r="O9" s="55"/>
      <c r="P9" s="54"/>
      <c r="R9" s="1">
        <v>1136776514</v>
      </c>
      <c r="BU9" s="151"/>
    </row>
    <row r="10" spans="1:73" x14ac:dyDescent="0.15">
      <c r="A10" s="45" t="s">
        <v>158</v>
      </c>
      <c r="C10" s="49"/>
      <c r="D10" s="50"/>
      <c r="E10" s="50"/>
      <c r="F10" s="50"/>
      <c r="G10" s="50" t="s">
        <v>159</v>
      </c>
      <c r="H10" s="50"/>
      <c r="I10" s="50"/>
      <c r="J10" s="50"/>
      <c r="K10" s="51"/>
      <c r="L10" s="51"/>
      <c r="M10" s="51"/>
      <c r="N10" s="52">
        <v>84411</v>
      </c>
      <c r="O10" s="55"/>
      <c r="P10" s="54"/>
      <c r="R10" s="1">
        <v>84411496</v>
      </c>
      <c r="BU10" s="151"/>
    </row>
    <row r="11" spans="1:73" x14ac:dyDescent="0.15">
      <c r="A11" s="45" t="s">
        <v>160</v>
      </c>
      <c r="C11" s="49"/>
      <c r="D11" s="50"/>
      <c r="E11" s="50"/>
      <c r="F11" s="50"/>
      <c r="G11" s="50" t="s">
        <v>161</v>
      </c>
      <c r="H11" s="50"/>
      <c r="I11" s="50"/>
      <c r="J11" s="50"/>
      <c r="K11" s="51"/>
      <c r="L11" s="51"/>
      <c r="M11" s="51"/>
      <c r="N11" s="52">
        <v>63973</v>
      </c>
      <c r="O11" s="55"/>
      <c r="P11" s="54"/>
      <c r="R11" s="1">
        <v>63973437</v>
      </c>
      <c r="BU11" s="151"/>
    </row>
    <row r="12" spans="1:73" x14ac:dyDescent="0.15">
      <c r="A12" s="45" t="s">
        <v>162</v>
      </c>
      <c r="C12" s="49"/>
      <c r="D12" s="50"/>
      <c r="E12" s="50"/>
      <c r="F12" s="50"/>
      <c r="G12" s="50" t="s">
        <v>44</v>
      </c>
      <c r="H12" s="50"/>
      <c r="I12" s="50"/>
      <c r="J12" s="50"/>
      <c r="K12" s="51"/>
      <c r="L12" s="51"/>
      <c r="M12" s="51"/>
      <c r="N12" s="52">
        <v>119008</v>
      </c>
      <c r="O12" s="55"/>
      <c r="P12" s="54"/>
      <c r="R12" s="1">
        <v>119007958</v>
      </c>
      <c r="BU12" s="151"/>
    </row>
    <row r="13" spans="1:73" x14ac:dyDescent="0.15">
      <c r="A13" s="45" t="s">
        <v>163</v>
      </c>
      <c r="C13" s="49"/>
      <c r="D13" s="50"/>
      <c r="E13" s="50"/>
      <c r="F13" s="50" t="s">
        <v>164</v>
      </c>
      <c r="G13" s="50"/>
      <c r="H13" s="50"/>
      <c r="I13" s="50"/>
      <c r="J13" s="50"/>
      <c r="K13" s="51"/>
      <c r="L13" s="51"/>
      <c r="M13" s="51"/>
      <c r="N13" s="52">
        <v>3313858</v>
      </c>
      <c r="O13" s="55"/>
      <c r="P13" s="54"/>
      <c r="R13" s="1">
        <f>IF(COUNTIF(R14:R17,"-")=COUNTA(R14:R17),"-",SUM(R14:R17))</f>
        <v>3313858030</v>
      </c>
      <c r="BU13" s="151"/>
    </row>
    <row r="14" spans="1:73" x14ac:dyDescent="0.15">
      <c r="A14" s="45" t="s">
        <v>165</v>
      </c>
      <c r="C14" s="49"/>
      <c r="D14" s="50"/>
      <c r="E14" s="50"/>
      <c r="F14" s="50"/>
      <c r="G14" s="50" t="s">
        <v>166</v>
      </c>
      <c r="H14" s="50"/>
      <c r="I14" s="50"/>
      <c r="J14" s="50"/>
      <c r="K14" s="51"/>
      <c r="L14" s="51"/>
      <c r="M14" s="51"/>
      <c r="N14" s="52">
        <v>1665348</v>
      </c>
      <c r="O14" s="55"/>
      <c r="P14" s="54"/>
      <c r="R14" s="1">
        <v>1665348403</v>
      </c>
      <c r="BU14" s="151"/>
    </row>
    <row r="15" spans="1:73" x14ac:dyDescent="0.15">
      <c r="A15" s="45" t="s">
        <v>167</v>
      </c>
      <c r="C15" s="49"/>
      <c r="D15" s="50"/>
      <c r="E15" s="50"/>
      <c r="F15" s="50"/>
      <c r="G15" s="50" t="s">
        <v>168</v>
      </c>
      <c r="H15" s="50"/>
      <c r="I15" s="50"/>
      <c r="J15" s="50"/>
      <c r="K15" s="51"/>
      <c r="L15" s="51"/>
      <c r="M15" s="51"/>
      <c r="N15" s="52">
        <v>193134</v>
      </c>
      <c r="O15" s="55"/>
      <c r="P15" s="54"/>
      <c r="R15" s="1">
        <v>193134184</v>
      </c>
      <c r="BU15" s="151"/>
    </row>
    <row r="16" spans="1:73" x14ac:dyDescent="0.15">
      <c r="A16" s="45" t="s">
        <v>169</v>
      </c>
      <c r="C16" s="49"/>
      <c r="D16" s="50"/>
      <c r="E16" s="50"/>
      <c r="F16" s="50"/>
      <c r="G16" s="50" t="s">
        <v>170</v>
      </c>
      <c r="H16" s="50"/>
      <c r="I16" s="50"/>
      <c r="J16" s="50"/>
      <c r="K16" s="51"/>
      <c r="L16" s="51"/>
      <c r="M16" s="51"/>
      <c r="N16" s="52">
        <v>1343065</v>
      </c>
      <c r="O16" s="55"/>
      <c r="P16" s="54"/>
      <c r="R16" s="1">
        <v>1343064653</v>
      </c>
      <c r="BU16" s="151"/>
    </row>
    <row r="17" spans="1:73" x14ac:dyDescent="0.15">
      <c r="A17" s="45" t="s">
        <v>171</v>
      </c>
      <c r="C17" s="49"/>
      <c r="D17" s="50"/>
      <c r="E17" s="50"/>
      <c r="F17" s="50"/>
      <c r="G17" s="50" t="s">
        <v>44</v>
      </c>
      <c r="H17" s="50"/>
      <c r="I17" s="50"/>
      <c r="J17" s="50"/>
      <c r="K17" s="51"/>
      <c r="L17" s="51"/>
      <c r="M17" s="51"/>
      <c r="N17" s="52">
        <v>112311</v>
      </c>
      <c r="O17" s="55"/>
      <c r="P17" s="54"/>
      <c r="R17" s="1">
        <v>112310790</v>
      </c>
      <c r="BU17" s="151"/>
    </row>
    <row r="18" spans="1:73" x14ac:dyDescent="0.15">
      <c r="A18" s="45" t="s">
        <v>172</v>
      </c>
      <c r="C18" s="49"/>
      <c r="D18" s="50"/>
      <c r="E18" s="50"/>
      <c r="F18" s="50" t="s">
        <v>173</v>
      </c>
      <c r="G18" s="50"/>
      <c r="H18" s="50"/>
      <c r="I18" s="50"/>
      <c r="J18" s="50"/>
      <c r="K18" s="51"/>
      <c r="L18" s="51"/>
      <c r="M18" s="51"/>
      <c r="N18" s="52">
        <v>142521</v>
      </c>
      <c r="O18" s="55"/>
      <c r="P18" s="54"/>
      <c r="R18" s="1">
        <f>IF(COUNTIF(R19:R21,"-")=COUNTA(R19:R21),"-",SUM(R19:R21))</f>
        <v>142520724</v>
      </c>
      <c r="BU18" s="151"/>
    </row>
    <row r="19" spans="1:73" x14ac:dyDescent="0.15">
      <c r="A19" s="45" t="s">
        <v>174</v>
      </c>
      <c r="C19" s="49"/>
      <c r="D19" s="50"/>
      <c r="E19" s="50"/>
      <c r="F19" s="51"/>
      <c r="G19" s="51" t="s">
        <v>175</v>
      </c>
      <c r="H19" s="51"/>
      <c r="I19" s="50"/>
      <c r="J19" s="50"/>
      <c r="K19" s="51"/>
      <c r="L19" s="51"/>
      <c r="M19" s="51"/>
      <c r="N19" s="52">
        <v>58064</v>
      </c>
      <c r="O19" s="55"/>
      <c r="P19" s="54"/>
      <c r="R19" s="1">
        <v>58064161</v>
      </c>
      <c r="BU19" s="151"/>
    </row>
    <row r="20" spans="1:73" x14ac:dyDescent="0.15">
      <c r="A20" s="45" t="s">
        <v>176</v>
      </c>
      <c r="C20" s="49"/>
      <c r="D20" s="50"/>
      <c r="E20" s="50"/>
      <c r="F20" s="51"/>
      <c r="G20" s="50" t="s">
        <v>177</v>
      </c>
      <c r="H20" s="50"/>
      <c r="I20" s="50"/>
      <c r="J20" s="50"/>
      <c r="K20" s="51"/>
      <c r="L20" s="51"/>
      <c r="M20" s="51"/>
      <c r="N20" s="52">
        <v>3593</v>
      </c>
      <c r="O20" s="55"/>
      <c r="P20" s="54"/>
      <c r="R20" s="1">
        <v>3593044</v>
      </c>
      <c r="BU20" s="151"/>
    </row>
    <row r="21" spans="1:73" x14ac:dyDescent="0.15">
      <c r="A21" s="45" t="s">
        <v>178</v>
      </c>
      <c r="C21" s="49"/>
      <c r="D21" s="50"/>
      <c r="E21" s="50"/>
      <c r="F21" s="51"/>
      <c r="G21" s="50" t="s">
        <v>44</v>
      </c>
      <c r="H21" s="50"/>
      <c r="I21" s="50"/>
      <c r="J21" s="50"/>
      <c r="K21" s="51"/>
      <c r="L21" s="51"/>
      <c r="M21" s="51"/>
      <c r="N21" s="52">
        <v>80864</v>
      </c>
      <c r="O21" s="55"/>
      <c r="P21" s="54"/>
      <c r="R21" s="1">
        <v>80863519</v>
      </c>
      <c r="BU21" s="151"/>
    </row>
    <row r="22" spans="1:73" x14ac:dyDescent="0.15">
      <c r="A22" s="45" t="s">
        <v>179</v>
      </c>
      <c r="C22" s="49"/>
      <c r="D22" s="50"/>
      <c r="E22" s="51" t="s">
        <v>180</v>
      </c>
      <c r="F22" s="51"/>
      <c r="G22" s="50"/>
      <c r="H22" s="50"/>
      <c r="I22" s="50"/>
      <c r="J22" s="50"/>
      <c r="K22" s="51"/>
      <c r="L22" s="51"/>
      <c r="M22" s="51"/>
      <c r="N22" s="52">
        <v>3852531</v>
      </c>
      <c r="O22" s="55"/>
      <c r="P22" s="54"/>
      <c r="R22" s="1">
        <f>IF(COUNTIF(R23:R26,"-")=COUNTA(R23:R26),"-",SUM(R23:R26))</f>
        <v>3852530783</v>
      </c>
      <c r="BU22" s="151"/>
    </row>
    <row r="23" spans="1:73" x14ac:dyDescent="0.15">
      <c r="A23" s="45" t="s">
        <v>181</v>
      </c>
      <c r="C23" s="49"/>
      <c r="D23" s="50"/>
      <c r="E23" s="50"/>
      <c r="F23" s="50" t="s">
        <v>182</v>
      </c>
      <c r="G23" s="50"/>
      <c r="H23" s="50"/>
      <c r="I23" s="50"/>
      <c r="J23" s="50"/>
      <c r="K23" s="51"/>
      <c r="L23" s="51"/>
      <c r="M23" s="51"/>
      <c r="N23" s="52">
        <v>3345445</v>
      </c>
      <c r="O23" s="55"/>
      <c r="P23" s="54"/>
      <c r="R23" s="1">
        <v>3345444840</v>
      </c>
      <c r="BU23" s="151"/>
    </row>
    <row r="24" spans="1:73" x14ac:dyDescent="0.15">
      <c r="A24" s="45" t="s">
        <v>183</v>
      </c>
      <c r="C24" s="49"/>
      <c r="D24" s="50"/>
      <c r="E24" s="50"/>
      <c r="F24" s="50" t="s">
        <v>184</v>
      </c>
      <c r="G24" s="50"/>
      <c r="H24" s="50"/>
      <c r="I24" s="50"/>
      <c r="J24" s="50"/>
      <c r="K24" s="51"/>
      <c r="L24" s="51"/>
      <c r="M24" s="51"/>
      <c r="N24" s="52">
        <v>252809</v>
      </c>
      <c r="O24" s="55"/>
      <c r="P24" s="54"/>
      <c r="R24" s="1">
        <v>252808643</v>
      </c>
      <c r="BU24" s="151"/>
    </row>
    <row r="25" spans="1:73" x14ac:dyDescent="0.15">
      <c r="A25" s="45" t="s">
        <v>185</v>
      </c>
      <c r="C25" s="49"/>
      <c r="D25" s="50"/>
      <c r="E25" s="50"/>
      <c r="F25" s="50" t="s">
        <v>186</v>
      </c>
      <c r="G25" s="50"/>
      <c r="H25" s="50"/>
      <c r="I25" s="50"/>
      <c r="J25" s="50"/>
      <c r="K25" s="51"/>
      <c r="L25" s="51"/>
      <c r="M25" s="51"/>
      <c r="N25" s="52">
        <v>0</v>
      </c>
      <c r="O25" s="55"/>
      <c r="P25" s="54"/>
      <c r="R25" s="1">
        <v>0</v>
      </c>
      <c r="BU25" s="151"/>
    </row>
    <row r="26" spans="1:73" x14ac:dyDescent="0.15">
      <c r="A26" s="45" t="s">
        <v>187</v>
      </c>
      <c r="C26" s="49"/>
      <c r="D26" s="50"/>
      <c r="E26" s="50"/>
      <c r="F26" s="50" t="s">
        <v>44</v>
      </c>
      <c r="G26" s="50"/>
      <c r="H26" s="50"/>
      <c r="I26" s="50"/>
      <c r="J26" s="50"/>
      <c r="K26" s="51"/>
      <c r="L26" s="51"/>
      <c r="M26" s="51"/>
      <c r="N26" s="52">
        <v>254277</v>
      </c>
      <c r="O26" s="55"/>
      <c r="P26" s="54"/>
      <c r="R26" s="1">
        <v>254277300</v>
      </c>
      <c r="BU26" s="151"/>
    </row>
    <row r="27" spans="1:73" x14ac:dyDescent="0.15">
      <c r="A27" s="45" t="s">
        <v>188</v>
      </c>
      <c r="C27" s="49"/>
      <c r="D27" s="50" t="s">
        <v>189</v>
      </c>
      <c r="E27" s="50"/>
      <c r="F27" s="50"/>
      <c r="G27" s="50"/>
      <c r="H27" s="50"/>
      <c r="I27" s="50"/>
      <c r="J27" s="50"/>
      <c r="K27" s="51"/>
      <c r="L27" s="51"/>
      <c r="M27" s="51"/>
      <c r="N27" s="52">
        <v>772619</v>
      </c>
      <c r="O27" s="55"/>
      <c r="P27" s="54"/>
      <c r="R27" s="1">
        <f>IF(COUNTIF(R28:R29,"-")=COUNTA(R28:R29),"-",SUM(R28:R29))</f>
        <v>772619049</v>
      </c>
      <c r="BU27" s="151"/>
    </row>
    <row r="28" spans="1:73" x14ac:dyDescent="0.15">
      <c r="A28" s="45" t="s">
        <v>190</v>
      </c>
      <c r="C28" s="49"/>
      <c r="D28" s="50"/>
      <c r="E28" s="50" t="s">
        <v>191</v>
      </c>
      <c r="F28" s="50"/>
      <c r="G28" s="50"/>
      <c r="H28" s="50"/>
      <c r="I28" s="50"/>
      <c r="J28" s="50"/>
      <c r="K28" s="56"/>
      <c r="L28" s="56"/>
      <c r="M28" s="56"/>
      <c r="N28" s="52">
        <v>258476</v>
      </c>
      <c r="O28" s="55"/>
      <c r="P28" s="54"/>
      <c r="R28" s="1">
        <v>258476084</v>
      </c>
      <c r="BU28" s="151"/>
    </row>
    <row r="29" spans="1:73" x14ac:dyDescent="0.15">
      <c r="A29" s="45" t="s">
        <v>192</v>
      </c>
      <c r="C29" s="49"/>
      <c r="D29" s="50"/>
      <c r="E29" s="50" t="s">
        <v>44</v>
      </c>
      <c r="F29" s="50"/>
      <c r="G29" s="51"/>
      <c r="H29" s="50"/>
      <c r="I29" s="50"/>
      <c r="J29" s="50"/>
      <c r="K29" s="56"/>
      <c r="L29" s="56"/>
      <c r="M29" s="56"/>
      <c r="N29" s="52">
        <v>514143</v>
      </c>
      <c r="O29" s="55"/>
      <c r="P29" s="54"/>
      <c r="R29" s="1">
        <v>514142965</v>
      </c>
      <c r="BU29" s="151"/>
    </row>
    <row r="30" spans="1:73" x14ac:dyDescent="0.15">
      <c r="A30" s="45" t="s">
        <v>148</v>
      </c>
      <c r="C30" s="57" t="s">
        <v>149</v>
      </c>
      <c r="D30" s="58"/>
      <c r="E30" s="58"/>
      <c r="F30" s="58"/>
      <c r="G30" s="58"/>
      <c r="H30" s="58"/>
      <c r="I30" s="58"/>
      <c r="J30" s="58"/>
      <c r="K30" s="59"/>
      <c r="L30" s="59"/>
      <c r="M30" s="59"/>
      <c r="N30" s="60">
        <v>-7940460</v>
      </c>
      <c r="O30" s="61"/>
      <c r="P30" s="54"/>
      <c r="R30" s="1">
        <f>IF(COUNTIF(R6:R27,"-")=COUNTA(R6:R27),"-",SUM(R27)-SUM(R6))</f>
        <v>-7940459893</v>
      </c>
      <c r="BU30" s="151"/>
    </row>
    <row r="31" spans="1:73" x14ac:dyDescent="0.15">
      <c r="A31" s="45" t="s">
        <v>195</v>
      </c>
      <c r="C31" s="49"/>
      <c r="D31" s="50" t="s">
        <v>196</v>
      </c>
      <c r="E31" s="50"/>
      <c r="F31" s="51"/>
      <c r="G31" s="50"/>
      <c r="H31" s="50"/>
      <c r="I31" s="50"/>
      <c r="J31" s="50"/>
      <c r="K31" s="51"/>
      <c r="L31" s="51"/>
      <c r="M31" s="51"/>
      <c r="N31" s="52">
        <v>89802</v>
      </c>
      <c r="O31" s="53" t="s">
        <v>267</v>
      </c>
      <c r="P31" s="54"/>
      <c r="R31" s="1">
        <f>IF(COUNTIF(R32:R35,"-")=COUNTA(R32:R35),"-",SUM(R32:R35))</f>
        <v>89801724</v>
      </c>
      <c r="BU31" s="151"/>
    </row>
    <row r="32" spans="1:73" x14ac:dyDescent="0.15">
      <c r="A32" s="45" t="s">
        <v>197</v>
      </c>
      <c r="C32" s="49"/>
      <c r="D32" s="50"/>
      <c r="E32" s="51" t="s">
        <v>198</v>
      </c>
      <c r="F32" s="51"/>
      <c r="G32" s="50"/>
      <c r="H32" s="50"/>
      <c r="I32" s="50"/>
      <c r="J32" s="50"/>
      <c r="K32" s="51"/>
      <c r="L32" s="51"/>
      <c r="M32" s="51"/>
      <c r="N32" s="52">
        <v>45142</v>
      </c>
      <c r="O32" s="55"/>
      <c r="P32" s="54"/>
      <c r="R32" s="1">
        <v>45142424</v>
      </c>
      <c r="BU32" s="151"/>
    </row>
    <row r="33" spans="1:73" x14ac:dyDescent="0.15">
      <c r="A33" s="45" t="s">
        <v>199</v>
      </c>
      <c r="C33" s="49"/>
      <c r="D33" s="50"/>
      <c r="E33" s="51" t="s">
        <v>200</v>
      </c>
      <c r="F33" s="51"/>
      <c r="G33" s="50"/>
      <c r="H33" s="50"/>
      <c r="I33" s="50"/>
      <c r="J33" s="50"/>
      <c r="K33" s="51"/>
      <c r="L33" s="51"/>
      <c r="M33" s="51"/>
      <c r="N33" s="52">
        <v>44588</v>
      </c>
      <c r="O33" s="55"/>
      <c r="P33" s="54"/>
      <c r="R33" s="1">
        <v>44588160</v>
      </c>
      <c r="BU33" s="151"/>
    </row>
    <row r="34" spans="1:73" x14ac:dyDescent="0.15">
      <c r="A34" s="45" t="s">
        <v>201</v>
      </c>
      <c r="C34" s="49"/>
      <c r="D34" s="50"/>
      <c r="E34" s="50" t="s">
        <v>202</v>
      </c>
      <c r="F34" s="50"/>
      <c r="G34" s="50"/>
      <c r="H34" s="50"/>
      <c r="I34" s="50"/>
      <c r="J34" s="50"/>
      <c r="K34" s="51"/>
      <c r="L34" s="51"/>
      <c r="M34" s="51"/>
      <c r="N34" s="52">
        <v>0</v>
      </c>
      <c r="O34" s="55"/>
      <c r="P34" s="54"/>
      <c r="R34" s="1">
        <v>0</v>
      </c>
      <c r="BU34" s="151"/>
    </row>
    <row r="35" spans="1:73" x14ac:dyDescent="0.15">
      <c r="A35" s="45" t="s">
        <v>203</v>
      </c>
      <c r="C35" s="49"/>
      <c r="D35" s="50"/>
      <c r="E35" s="50" t="s">
        <v>44</v>
      </c>
      <c r="F35" s="50"/>
      <c r="G35" s="50"/>
      <c r="H35" s="50"/>
      <c r="I35" s="50"/>
      <c r="J35" s="50"/>
      <c r="K35" s="51"/>
      <c r="L35" s="51"/>
      <c r="M35" s="51"/>
      <c r="N35" s="52">
        <v>71</v>
      </c>
      <c r="O35" s="55"/>
      <c r="P35" s="54"/>
      <c r="R35" s="1">
        <v>71140</v>
      </c>
      <c r="BU35" s="151"/>
    </row>
    <row r="36" spans="1:73" x14ac:dyDescent="0.15">
      <c r="A36" s="45" t="s">
        <v>204</v>
      </c>
      <c r="C36" s="49"/>
      <c r="D36" s="50" t="s">
        <v>205</v>
      </c>
      <c r="E36" s="50"/>
      <c r="F36" s="50"/>
      <c r="G36" s="50"/>
      <c r="H36" s="50"/>
      <c r="I36" s="50"/>
      <c r="J36" s="50"/>
      <c r="K36" s="56"/>
      <c r="L36" s="56"/>
      <c r="M36" s="56"/>
      <c r="N36" s="52">
        <v>64</v>
      </c>
      <c r="O36" s="53"/>
      <c r="P36" s="54"/>
      <c r="R36" s="1">
        <f>IF(COUNTIF(R37:R38,"-")=COUNTA(R37:R38),"-",SUM(R37:R38))</f>
        <v>64485</v>
      </c>
      <c r="BU36" s="151"/>
    </row>
    <row r="37" spans="1:73" x14ac:dyDescent="0.15">
      <c r="A37" s="45" t="s">
        <v>206</v>
      </c>
      <c r="C37" s="49"/>
      <c r="D37" s="50"/>
      <c r="E37" s="50" t="s">
        <v>207</v>
      </c>
      <c r="F37" s="50"/>
      <c r="G37" s="50"/>
      <c r="H37" s="50"/>
      <c r="I37" s="50"/>
      <c r="J37" s="50"/>
      <c r="K37" s="56"/>
      <c r="L37" s="56"/>
      <c r="M37" s="56"/>
      <c r="N37" s="52">
        <v>64</v>
      </c>
      <c r="O37" s="55"/>
      <c r="P37" s="54"/>
      <c r="R37" s="1">
        <v>64485</v>
      </c>
      <c r="BU37" s="151"/>
    </row>
    <row r="38" spans="1:73" ht="14.25" thickBot="1" x14ac:dyDescent="0.2">
      <c r="A38" s="45" t="s">
        <v>208</v>
      </c>
      <c r="C38" s="49"/>
      <c r="D38" s="50"/>
      <c r="E38" s="50" t="s">
        <v>44</v>
      </c>
      <c r="F38" s="50"/>
      <c r="G38" s="50"/>
      <c r="H38" s="50"/>
      <c r="I38" s="50"/>
      <c r="J38" s="50"/>
      <c r="K38" s="56"/>
      <c r="L38" s="56"/>
      <c r="M38" s="56"/>
      <c r="N38" s="52">
        <v>0</v>
      </c>
      <c r="O38" s="55"/>
      <c r="P38" s="54"/>
      <c r="R38" s="1">
        <v>0</v>
      </c>
      <c r="BU38" s="151"/>
    </row>
    <row r="39" spans="1:73" ht="14.25" thickBot="1" x14ac:dyDescent="0.2">
      <c r="A39" s="45" t="s">
        <v>193</v>
      </c>
      <c r="C39" s="62" t="s">
        <v>194</v>
      </c>
      <c r="D39" s="63"/>
      <c r="E39" s="63"/>
      <c r="F39" s="63"/>
      <c r="G39" s="63"/>
      <c r="H39" s="63"/>
      <c r="I39" s="63"/>
      <c r="J39" s="63"/>
      <c r="K39" s="64"/>
      <c r="L39" s="64"/>
      <c r="M39" s="64"/>
      <c r="N39" s="65">
        <v>-8030197</v>
      </c>
      <c r="O39" s="66" t="s">
        <v>267</v>
      </c>
      <c r="P39" s="54"/>
      <c r="R39" s="1">
        <f>IF(COUNTIF(R30:R38,"-")=COUNTA(R30:R38),"-",SUM(R30,R36)-SUM(R31))</f>
        <v>-8030197132</v>
      </c>
      <c r="BU39" s="151"/>
    </row>
    <row r="40" spans="1:73" s="68" customFormat="1" ht="3.75" customHeight="1" x14ac:dyDescent="0.15">
      <c r="A40" s="67"/>
      <c r="C40" s="69"/>
      <c r="D40" s="69"/>
      <c r="E40" s="70"/>
      <c r="F40" s="70"/>
      <c r="G40" s="70"/>
      <c r="H40" s="70"/>
      <c r="I40" s="70"/>
      <c r="J40" s="71"/>
      <c r="K40" s="71"/>
      <c r="L40" s="71"/>
    </row>
    <row r="41" spans="1:73" s="68" customFormat="1" ht="15.6" customHeight="1" x14ac:dyDescent="0.15">
      <c r="A41" s="67"/>
      <c r="C41" s="72"/>
      <c r="D41" s="72" t="s">
        <v>255</v>
      </c>
      <c r="E41" s="73"/>
      <c r="F41" s="73"/>
      <c r="G41" s="73"/>
      <c r="H41" s="73"/>
      <c r="I41" s="73"/>
      <c r="J41" s="74"/>
      <c r="K41" s="74"/>
      <c r="L41" s="74"/>
    </row>
  </sheetData>
  <mergeCells count="5">
    <mergeCell ref="C1:O1"/>
    <mergeCell ref="C2:O2"/>
    <mergeCell ref="C3:O3"/>
    <mergeCell ref="C5:M5"/>
    <mergeCell ref="N5:O5"/>
  </mergeCells>
  <phoneticPr fontId="11"/>
  <pageMargins left="0.7" right="0.7" top="0.39370078740157477" bottom="0.39370078740157477" header="0.51181102362204722" footer="0.51181102362204722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X27"/>
  <sheetViews>
    <sheetView showGridLines="0" topLeftCell="B1" zoomScale="85" zoomScaleNormal="85" zoomScaleSheetLayoutView="100" workbookViewId="0">
      <selection activeCell="B1" sqref="B1"/>
    </sheetView>
  </sheetViews>
  <sheetFormatPr defaultColWidth="9" defaultRowHeight="12.75" x14ac:dyDescent="0.15"/>
  <cols>
    <col min="1" max="1" width="0" style="76" hidden="1" customWidth="1"/>
    <col min="2" max="2" width="1.125" style="78" customWidth="1"/>
    <col min="3" max="3" width="1.625" style="78" customWidth="1"/>
    <col min="4" max="9" width="2" style="78" customWidth="1"/>
    <col min="10" max="10" width="15.375" style="78" customWidth="1"/>
    <col min="11" max="11" width="21.625" style="78" bestFit="1" customWidth="1"/>
    <col min="12" max="12" width="3" style="78" bestFit="1" customWidth="1"/>
    <col min="13" max="13" width="21.625" style="78" bestFit="1" customWidth="1"/>
    <col min="14" max="14" width="3" style="78" bestFit="1" customWidth="1"/>
    <col min="15" max="15" width="21.625" style="78" bestFit="1" customWidth="1"/>
    <col min="16" max="16" width="3" style="78" bestFit="1" customWidth="1"/>
    <col min="17" max="17" width="21.625" style="78" customWidth="1"/>
    <col min="18" max="18" width="3" style="78" customWidth="1"/>
    <col min="19" max="19" width="1" style="78" customWidth="1"/>
    <col min="20" max="20" width="9" style="78"/>
    <col min="21" max="24" width="0" style="78" hidden="1" customWidth="1"/>
    <col min="25" max="16384" width="9" style="78"/>
  </cols>
  <sheetData>
    <row r="1" spans="1:24" ht="24" x14ac:dyDescent="0.25">
      <c r="B1" s="77"/>
      <c r="C1" s="198" t="s">
        <v>268</v>
      </c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</row>
    <row r="2" spans="1:24" ht="17.25" x14ac:dyDescent="0.2">
      <c r="B2" s="79"/>
      <c r="C2" s="199" t="s">
        <v>269</v>
      </c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</row>
    <row r="3" spans="1:24" ht="17.25" x14ac:dyDescent="0.2">
      <c r="B3" s="79"/>
      <c r="C3" s="199" t="s">
        <v>270</v>
      </c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</row>
    <row r="4" spans="1:24" ht="15.75" customHeight="1" thickBot="1" x14ac:dyDescent="0.2">
      <c r="B4" s="80"/>
      <c r="C4" s="81"/>
      <c r="D4" s="81"/>
      <c r="E4" s="81"/>
      <c r="F4" s="81"/>
      <c r="G4" s="81"/>
      <c r="H4" s="81"/>
      <c r="I4" s="81"/>
      <c r="J4" s="82"/>
      <c r="K4" s="81"/>
      <c r="L4" s="82"/>
      <c r="M4" s="81"/>
      <c r="N4" s="81"/>
      <c r="O4" s="81"/>
      <c r="P4" s="81"/>
      <c r="Q4" s="81"/>
      <c r="R4" s="82" t="s">
        <v>263</v>
      </c>
    </row>
    <row r="5" spans="1:24" ht="12.75" customHeight="1" x14ac:dyDescent="0.15">
      <c r="B5" s="83"/>
      <c r="C5" s="200" t="s">
        <v>0</v>
      </c>
      <c r="D5" s="201"/>
      <c r="E5" s="201"/>
      <c r="F5" s="201"/>
      <c r="G5" s="201"/>
      <c r="H5" s="201"/>
      <c r="I5" s="201"/>
      <c r="J5" s="202"/>
      <c r="K5" s="206" t="s">
        <v>256</v>
      </c>
      <c r="L5" s="201"/>
      <c r="M5" s="84"/>
      <c r="N5" s="84"/>
      <c r="O5" s="84"/>
      <c r="P5" s="84"/>
      <c r="Q5" s="84"/>
      <c r="R5" s="85"/>
    </row>
    <row r="6" spans="1:24" ht="29.25" customHeight="1" thickBot="1" x14ac:dyDescent="0.2">
      <c r="A6" s="76" t="s">
        <v>242</v>
      </c>
      <c r="B6" s="83"/>
      <c r="C6" s="203"/>
      <c r="D6" s="204"/>
      <c r="E6" s="204"/>
      <c r="F6" s="204"/>
      <c r="G6" s="204"/>
      <c r="H6" s="204"/>
      <c r="I6" s="204"/>
      <c r="J6" s="205"/>
      <c r="K6" s="207"/>
      <c r="L6" s="204"/>
      <c r="M6" s="208" t="s">
        <v>257</v>
      </c>
      <c r="N6" s="209"/>
      <c r="O6" s="208" t="s">
        <v>258</v>
      </c>
      <c r="P6" s="209"/>
      <c r="Q6" s="208" t="s">
        <v>147</v>
      </c>
      <c r="R6" s="210"/>
    </row>
    <row r="7" spans="1:24" ht="15.95" customHeight="1" x14ac:dyDescent="0.15">
      <c r="A7" s="76" t="s">
        <v>209</v>
      </c>
      <c r="B7" s="86"/>
      <c r="C7" s="87" t="s">
        <v>210</v>
      </c>
      <c r="D7" s="88"/>
      <c r="E7" s="88"/>
      <c r="F7" s="88"/>
      <c r="G7" s="88"/>
      <c r="H7" s="88"/>
      <c r="I7" s="88"/>
      <c r="J7" s="89"/>
      <c r="K7" s="90">
        <v>20623426</v>
      </c>
      <c r="L7" s="91" t="s">
        <v>267</v>
      </c>
      <c r="M7" s="90">
        <v>30321347</v>
      </c>
      <c r="N7" s="92"/>
      <c r="O7" s="90">
        <v>-9703767</v>
      </c>
      <c r="P7" s="92"/>
      <c r="Q7" s="93">
        <v>5845</v>
      </c>
      <c r="R7" s="94"/>
      <c r="U7" s="152">
        <f t="shared" ref="U7:U12" si="0">IF(COUNTIF(V7:X7,"-")=COUNTA(V7:X7),"-",SUM(V7:X7))</f>
        <v>20623425511</v>
      </c>
      <c r="V7" s="152">
        <v>30321347250</v>
      </c>
      <c r="W7" s="152">
        <v>-9703766940</v>
      </c>
      <c r="X7" s="152">
        <v>5845201</v>
      </c>
    </row>
    <row r="8" spans="1:24" ht="15.95" customHeight="1" x14ac:dyDescent="0.15">
      <c r="A8" s="76" t="s">
        <v>211</v>
      </c>
      <c r="B8" s="86"/>
      <c r="C8" s="19"/>
      <c r="D8" s="14" t="s">
        <v>212</v>
      </c>
      <c r="E8" s="14"/>
      <c r="F8" s="14"/>
      <c r="G8" s="14"/>
      <c r="H8" s="14"/>
      <c r="I8" s="14"/>
      <c r="J8" s="95"/>
      <c r="K8" s="96">
        <v>-8030197</v>
      </c>
      <c r="L8" s="97" t="s">
        <v>267</v>
      </c>
      <c r="M8" s="190"/>
      <c r="N8" s="191"/>
      <c r="O8" s="96">
        <v>-8030869</v>
      </c>
      <c r="P8" s="98"/>
      <c r="Q8" s="99">
        <v>671</v>
      </c>
      <c r="R8" s="100"/>
      <c r="U8" s="152">
        <f t="shared" si="0"/>
        <v>-8030197132</v>
      </c>
      <c r="V8" s="152" t="s">
        <v>11</v>
      </c>
      <c r="W8" s="152">
        <v>-8030868502</v>
      </c>
      <c r="X8" s="152">
        <v>671370</v>
      </c>
    </row>
    <row r="9" spans="1:24" ht="15.95" customHeight="1" x14ac:dyDescent="0.15">
      <c r="A9" s="76" t="s">
        <v>213</v>
      </c>
      <c r="B9" s="83"/>
      <c r="C9" s="101"/>
      <c r="D9" s="95" t="s">
        <v>214</v>
      </c>
      <c r="E9" s="95"/>
      <c r="F9" s="95"/>
      <c r="G9" s="95"/>
      <c r="H9" s="95"/>
      <c r="I9" s="95"/>
      <c r="J9" s="95"/>
      <c r="K9" s="96">
        <v>7494140</v>
      </c>
      <c r="L9" s="97"/>
      <c r="M9" s="183"/>
      <c r="N9" s="184"/>
      <c r="O9" s="96">
        <v>7494140</v>
      </c>
      <c r="P9" s="98"/>
      <c r="Q9" s="99">
        <v>0</v>
      </c>
      <c r="R9" s="102"/>
      <c r="U9" s="152">
        <f t="shared" si="0"/>
        <v>7494139895</v>
      </c>
      <c r="V9" s="152" t="s">
        <v>11</v>
      </c>
      <c r="W9" s="152">
        <f>IF(COUNTIF(W10:W11,"-")=COUNTA(W10:W11),"-",SUM(W10:W11))</f>
        <v>7494139895</v>
      </c>
      <c r="X9" s="152">
        <f>IF(COUNTIF(X10:X11,"-")=COUNTA(X10:X11),"-",SUM(X10:X11))</f>
        <v>0</v>
      </c>
    </row>
    <row r="10" spans="1:24" ht="15.95" customHeight="1" x14ac:dyDescent="0.15">
      <c r="A10" s="76" t="s">
        <v>215</v>
      </c>
      <c r="B10" s="83"/>
      <c r="C10" s="103"/>
      <c r="D10" s="95"/>
      <c r="E10" s="104" t="s">
        <v>216</v>
      </c>
      <c r="F10" s="104"/>
      <c r="G10" s="104"/>
      <c r="H10" s="104"/>
      <c r="I10" s="104"/>
      <c r="J10" s="95"/>
      <c r="K10" s="96">
        <v>4550095</v>
      </c>
      <c r="L10" s="97"/>
      <c r="M10" s="183"/>
      <c r="N10" s="184"/>
      <c r="O10" s="96">
        <v>4550095</v>
      </c>
      <c r="P10" s="98"/>
      <c r="Q10" s="99">
        <v>0</v>
      </c>
      <c r="R10" s="102"/>
      <c r="U10" s="152">
        <f t="shared" si="0"/>
        <v>4550095161</v>
      </c>
      <c r="V10" s="152" t="s">
        <v>11</v>
      </c>
      <c r="W10" s="152">
        <v>4550095161</v>
      </c>
      <c r="X10" s="152">
        <v>0</v>
      </c>
    </row>
    <row r="11" spans="1:24" ht="15.95" customHeight="1" x14ac:dyDescent="0.15">
      <c r="A11" s="76" t="s">
        <v>217</v>
      </c>
      <c r="B11" s="83"/>
      <c r="C11" s="105"/>
      <c r="D11" s="106"/>
      <c r="E11" s="106" t="s">
        <v>218</v>
      </c>
      <c r="F11" s="106"/>
      <c r="G11" s="106"/>
      <c r="H11" s="106"/>
      <c r="I11" s="106"/>
      <c r="J11" s="107"/>
      <c r="K11" s="108">
        <v>2944045</v>
      </c>
      <c r="L11" s="109"/>
      <c r="M11" s="192"/>
      <c r="N11" s="193"/>
      <c r="O11" s="108">
        <v>2944045</v>
      </c>
      <c r="P11" s="110"/>
      <c r="Q11" s="111">
        <v>0</v>
      </c>
      <c r="R11" s="112"/>
      <c r="U11" s="152">
        <f t="shared" si="0"/>
        <v>2944044734</v>
      </c>
      <c r="V11" s="152" t="s">
        <v>11</v>
      </c>
      <c r="W11" s="152">
        <v>2944044734</v>
      </c>
      <c r="X11" s="152">
        <v>0</v>
      </c>
    </row>
    <row r="12" spans="1:24" ht="15.95" customHeight="1" x14ac:dyDescent="0.15">
      <c r="A12" s="76" t="s">
        <v>219</v>
      </c>
      <c r="B12" s="83"/>
      <c r="C12" s="113"/>
      <c r="D12" s="114" t="s">
        <v>220</v>
      </c>
      <c r="E12" s="115"/>
      <c r="F12" s="114"/>
      <c r="G12" s="114"/>
      <c r="H12" s="114"/>
      <c r="I12" s="114"/>
      <c r="J12" s="116"/>
      <c r="K12" s="117">
        <v>-536057</v>
      </c>
      <c r="L12" s="118" t="s">
        <v>267</v>
      </c>
      <c r="M12" s="194"/>
      <c r="N12" s="195"/>
      <c r="O12" s="117">
        <v>-536729</v>
      </c>
      <c r="P12" s="119"/>
      <c r="Q12" s="120">
        <v>671</v>
      </c>
      <c r="R12" s="121"/>
      <c r="U12" s="152">
        <f t="shared" si="0"/>
        <v>-536057237</v>
      </c>
      <c r="V12" s="152" t="s">
        <v>11</v>
      </c>
      <c r="W12" s="152">
        <f>IF(COUNTIF(W8:W9,"-")=COUNTA(W8:W9),"-",SUM(W8:W9))</f>
        <v>-536728607</v>
      </c>
      <c r="X12" s="152">
        <f>IF(COUNTIF(X8:X9,"-")=COUNTA(X8:X9),"-",SUM(X8:X9))</f>
        <v>671370</v>
      </c>
    </row>
    <row r="13" spans="1:24" ht="15.95" customHeight="1" x14ac:dyDescent="0.15">
      <c r="A13" s="76" t="s">
        <v>221</v>
      </c>
      <c r="B13" s="83"/>
      <c r="C13" s="19"/>
      <c r="D13" s="122" t="s">
        <v>259</v>
      </c>
      <c r="E13" s="122"/>
      <c r="F13" s="122"/>
      <c r="G13" s="104"/>
      <c r="H13" s="104"/>
      <c r="I13" s="104"/>
      <c r="J13" s="95"/>
      <c r="K13" s="185"/>
      <c r="L13" s="186"/>
      <c r="M13" s="96">
        <v>-783717</v>
      </c>
      <c r="N13" s="98" t="s">
        <v>267</v>
      </c>
      <c r="O13" s="96">
        <v>783717</v>
      </c>
      <c r="P13" s="98" t="s">
        <v>267</v>
      </c>
      <c r="Q13" s="196"/>
      <c r="R13" s="197"/>
      <c r="U13" s="152">
        <v>0</v>
      </c>
      <c r="V13" s="152">
        <f>IF(COUNTA(V14:V17)=COUNTIF(V14:V17,"-"),"-",SUM(V14,V16,V15,V17))</f>
        <v>-783717215</v>
      </c>
      <c r="W13" s="152">
        <f>IF(COUNTA(W14:W17)=COUNTIF(W14:W17,"-"),"-",SUM(W14,W16,W15,W17))</f>
        <v>783717215</v>
      </c>
      <c r="X13" s="152" t="s">
        <v>11</v>
      </c>
    </row>
    <row r="14" spans="1:24" ht="15.95" customHeight="1" x14ac:dyDescent="0.15">
      <c r="A14" s="76" t="s">
        <v>222</v>
      </c>
      <c r="B14" s="83"/>
      <c r="C14" s="19"/>
      <c r="D14" s="122"/>
      <c r="E14" s="122" t="s">
        <v>223</v>
      </c>
      <c r="F14" s="104"/>
      <c r="G14" s="104"/>
      <c r="H14" s="104"/>
      <c r="I14" s="104"/>
      <c r="J14" s="95"/>
      <c r="K14" s="185"/>
      <c r="L14" s="186"/>
      <c r="M14" s="96">
        <v>966750</v>
      </c>
      <c r="N14" s="98"/>
      <c r="O14" s="96">
        <v>-966750</v>
      </c>
      <c r="P14" s="98"/>
      <c r="Q14" s="187"/>
      <c r="R14" s="188"/>
      <c r="U14" s="152">
        <v>0</v>
      </c>
      <c r="V14" s="152">
        <v>966750251</v>
      </c>
      <c r="W14" s="152">
        <v>-966750251</v>
      </c>
      <c r="X14" s="152" t="s">
        <v>11</v>
      </c>
    </row>
    <row r="15" spans="1:24" ht="15.95" customHeight="1" x14ac:dyDescent="0.15">
      <c r="A15" s="76" t="s">
        <v>224</v>
      </c>
      <c r="B15" s="83"/>
      <c r="C15" s="19"/>
      <c r="D15" s="122"/>
      <c r="E15" s="122" t="s">
        <v>225</v>
      </c>
      <c r="F15" s="122"/>
      <c r="G15" s="104"/>
      <c r="H15" s="104"/>
      <c r="I15" s="104"/>
      <c r="J15" s="95"/>
      <c r="K15" s="185"/>
      <c r="L15" s="186"/>
      <c r="M15" s="96">
        <v>-1616976</v>
      </c>
      <c r="N15" s="98"/>
      <c r="O15" s="96">
        <v>1616976</v>
      </c>
      <c r="P15" s="98"/>
      <c r="Q15" s="187"/>
      <c r="R15" s="188"/>
      <c r="U15" s="152">
        <v>0</v>
      </c>
      <c r="V15" s="152">
        <v>-1616975544</v>
      </c>
      <c r="W15" s="152">
        <v>1616975544</v>
      </c>
      <c r="X15" s="152" t="s">
        <v>11</v>
      </c>
    </row>
    <row r="16" spans="1:24" ht="15.95" customHeight="1" x14ac:dyDescent="0.15">
      <c r="A16" s="76" t="s">
        <v>226</v>
      </c>
      <c r="B16" s="83"/>
      <c r="C16" s="19"/>
      <c r="D16" s="122"/>
      <c r="E16" s="122" t="s">
        <v>227</v>
      </c>
      <c r="F16" s="122"/>
      <c r="G16" s="104"/>
      <c r="H16" s="104"/>
      <c r="I16" s="104"/>
      <c r="J16" s="95"/>
      <c r="K16" s="185"/>
      <c r="L16" s="186"/>
      <c r="M16" s="96">
        <v>480539</v>
      </c>
      <c r="N16" s="98"/>
      <c r="O16" s="96">
        <v>-480539</v>
      </c>
      <c r="P16" s="98"/>
      <c r="Q16" s="187"/>
      <c r="R16" s="188"/>
      <c r="U16" s="152">
        <v>0</v>
      </c>
      <c r="V16" s="152">
        <v>480539369</v>
      </c>
      <c r="W16" s="152">
        <v>-480539369</v>
      </c>
      <c r="X16" s="152" t="s">
        <v>11</v>
      </c>
    </row>
    <row r="17" spans="1:24" ht="15.95" customHeight="1" x14ac:dyDescent="0.15">
      <c r="A17" s="76" t="s">
        <v>228</v>
      </c>
      <c r="B17" s="83"/>
      <c r="C17" s="19"/>
      <c r="D17" s="122"/>
      <c r="E17" s="122" t="s">
        <v>229</v>
      </c>
      <c r="F17" s="122"/>
      <c r="G17" s="104"/>
      <c r="H17" s="15"/>
      <c r="I17" s="104"/>
      <c r="J17" s="95"/>
      <c r="K17" s="185"/>
      <c r="L17" s="186"/>
      <c r="M17" s="96">
        <v>-614031</v>
      </c>
      <c r="N17" s="98"/>
      <c r="O17" s="96">
        <v>614031</v>
      </c>
      <c r="P17" s="98"/>
      <c r="Q17" s="187"/>
      <c r="R17" s="188"/>
      <c r="U17" s="152">
        <v>0</v>
      </c>
      <c r="V17" s="152">
        <v>-614031291</v>
      </c>
      <c r="W17" s="152">
        <v>614031291</v>
      </c>
      <c r="X17" s="152" t="s">
        <v>11</v>
      </c>
    </row>
    <row r="18" spans="1:24" ht="15.95" customHeight="1" x14ac:dyDescent="0.15">
      <c r="A18" s="76" t="s">
        <v>230</v>
      </c>
      <c r="B18" s="83"/>
      <c r="C18" s="19"/>
      <c r="D18" s="122" t="s">
        <v>231</v>
      </c>
      <c r="E18" s="104"/>
      <c r="F18" s="104"/>
      <c r="G18" s="104"/>
      <c r="H18" s="104"/>
      <c r="I18" s="104"/>
      <c r="J18" s="95"/>
      <c r="K18" s="96">
        <v>-250</v>
      </c>
      <c r="L18" s="97"/>
      <c r="M18" s="96">
        <v>-250</v>
      </c>
      <c r="N18" s="98"/>
      <c r="O18" s="183"/>
      <c r="P18" s="184"/>
      <c r="Q18" s="183"/>
      <c r="R18" s="189"/>
      <c r="U18" s="152">
        <f t="shared" ref="U18:U25" si="1">IF(COUNTIF(V18:X18,"-")=COUNTA(V18:X18),"-",SUM(V18:X18))</f>
        <v>-250425</v>
      </c>
      <c r="V18" s="152">
        <v>-250425</v>
      </c>
      <c r="W18" s="152" t="s">
        <v>11</v>
      </c>
      <c r="X18" s="152" t="s">
        <v>11</v>
      </c>
    </row>
    <row r="19" spans="1:24" ht="15.95" customHeight="1" x14ac:dyDescent="0.15">
      <c r="A19" s="76" t="s">
        <v>232</v>
      </c>
      <c r="B19" s="83"/>
      <c r="C19" s="19"/>
      <c r="D19" s="122" t="s">
        <v>233</v>
      </c>
      <c r="E19" s="122"/>
      <c r="F19" s="104"/>
      <c r="G19" s="104"/>
      <c r="H19" s="104"/>
      <c r="I19" s="104"/>
      <c r="J19" s="95"/>
      <c r="K19" s="96">
        <v>8</v>
      </c>
      <c r="L19" s="97"/>
      <c r="M19" s="96">
        <v>8</v>
      </c>
      <c r="N19" s="98"/>
      <c r="O19" s="183"/>
      <c r="P19" s="184"/>
      <c r="Q19" s="183"/>
      <c r="R19" s="189"/>
      <c r="U19" s="152">
        <f t="shared" si="1"/>
        <v>8342</v>
      </c>
      <c r="V19" s="152">
        <v>8342</v>
      </c>
      <c r="W19" s="152" t="s">
        <v>11</v>
      </c>
      <c r="X19" s="152" t="s">
        <v>11</v>
      </c>
    </row>
    <row r="20" spans="1:24" ht="15.95" customHeight="1" x14ac:dyDescent="0.15">
      <c r="A20" s="76" t="s">
        <v>260</v>
      </c>
      <c r="B20" s="83"/>
      <c r="C20" s="19"/>
      <c r="D20" s="122" t="s">
        <v>234</v>
      </c>
      <c r="E20" s="122"/>
      <c r="F20" s="104"/>
      <c r="G20" s="104"/>
      <c r="H20" s="104"/>
      <c r="I20" s="104"/>
      <c r="J20" s="95"/>
      <c r="K20" s="96">
        <v>0</v>
      </c>
      <c r="L20" s="123"/>
      <c r="M20" s="183"/>
      <c r="N20" s="184"/>
      <c r="O20" s="183"/>
      <c r="P20" s="184"/>
      <c r="Q20" s="99">
        <v>0</v>
      </c>
      <c r="R20" s="102"/>
      <c r="U20" s="152">
        <f t="shared" si="1"/>
        <v>0</v>
      </c>
      <c r="V20" s="152" t="s">
        <v>11</v>
      </c>
      <c r="W20" s="152" t="s">
        <v>11</v>
      </c>
      <c r="X20" s="152">
        <v>0</v>
      </c>
    </row>
    <row r="21" spans="1:24" ht="15.95" customHeight="1" x14ac:dyDescent="0.15">
      <c r="A21" s="76" t="s">
        <v>261</v>
      </c>
      <c r="B21" s="83"/>
      <c r="C21" s="19"/>
      <c r="D21" s="122" t="s">
        <v>235</v>
      </c>
      <c r="E21" s="122"/>
      <c r="F21" s="104"/>
      <c r="G21" s="104"/>
      <c r="H21" s="104"/>
      <c r="I21" s="104"/>
      <c r="J21" s="95"/>
      <c r="K21" s="96">
        <v>-1</v>
      </c>
      <c r="L21" s="123"/>
      <c r="M21" s="183"/>
      <c r="N21" s="184"/>
      <c r="O21" s="183"/>
      <c r="P21" s="184"/>
      <c r="Q21" s="99">
        <v>-1</v>
      </c>
      <c r="R21" s="102"/>
      <c r="U21" s="152">
        <f t="shared" si="1"/>
        <v>-1432</v>
      </c>
      <c r="V21" s="152" t="s">
        <v>11</v>
      </c>
      <c r="W21" s="152" t="s">
        <v>11</v>
      </c>
      <c r="X21" s="152">
        <v>-1432</v>
      </c>
    </row>
    <row r="22" spans="1:24" ht="15.95" customHeight="1" x14ac:dyDescent="0.15">
      <c r="A22" s="76" t="s">
        <v>262</v>
      </c>
      <c r="B22" s="83"/>
      <c r="C22" s="19"/>
      <c r="D22" s="122" t="s">
        <v>236</v>
      </c>
      <c r="E22" s="122"/>
      <c r="F22" s="104"/>
      <c r="G22" s="104"/>
      <c r="H22" s="104"/>
      <c r="I22" s="104"/>
      <c r="J22" s="95"/>
      <c r="K22" s="96">
        <v>0</v>
      </c>
      <c r="L22" s="97"/>
      <c r="M22" s="183"/>
      <c r="N22" s="184"/>
      <c r="O22" s="183"/>
      <c r="P22" s="184"/>
      <c r="Q22" s="99">
        <v>0</v>
      </c>
      <c r="R22" s="102"/>
      <c r="U22" s="152">
        <f t="shared" si="1"/>
        <v>0</v>
      </c>
      <c r="V22" s="152" t="s">
        <v>11</v>
      </c>
      <c r="W22" s="152" t="s">
        <v>11</v>
      </c>
      <c r="X22" s="152">
        <v>0</v>
      </c>
    </row>
    <row r="23" spans="1:24" ht="15.95" customHeight="1" x14ac:dyDescent="0.15">
      <c r="A23" s="76" t="s">
        <v>237</v>
      </c>
      <c r="B23" s="83"/>
      <c r="C23" s="105"/>
      <c r="D23" s="106" t="s">
        <v>44</v>
      </c>
      <c r="E23" s="106"/>
      <c r="F23" s="106"/>
      <c r="G23" s="124"/>
      <c r="H23" s="124"/>
      <c r="I23" s="124"/>
      <c r="J23" s="107"/>
      <c r="K23" s="108">
        <v>3190</v>
      </c>
      <c r="L23" s="109" t="s">
        <v>267</v>
      </c>
      <c r="M23" s="108">
        <v>270667</v>
      </c>
      <c r="N23" s="110"/>
      <c r="O23" s="108">
        <v>-267476</v>
      </c>
      <c r="P23" s="110"/>
      <c r="Q23" s="181"/>
      <c r="R23" s="182"/>
      <c r="S23" s="125"/>
      <c r="U23" s="152">
        <f t="shared" si="1"/>
        <v>3190373</v>
      </c>
      <c r="V23" s="152">
        <v>270666512</v>
      </c>
      <c r="W23" s="152">
        <v>-267476139</v>
      </c>
      <c r="X23" s="152" t="s">
        <v>11</v>
      </c>
    </row>
    <row r="24" spans="1:24" ht="15.95" customHeight="1" thickBot="1" x14ac:dyDescent="0.2">
      <c r="A24" s="76" t="s">
        <v>238</v>
      </c>
      <c r="B24" s="83"/>
      <c r="C24" s="126"/>
      <c r="D24" s="127" t="s">
        <v>239</v>
      </c>
      <c r="E24" s="127"/>
      <c r="F24" s="128"/>
      <c r="G24" s="128"/>
      <c r="H24" s="129"/>
      <c r="I24" s="128"/>
      <c r="J24" s="130"/>
      <c r="K24" s="131">
        <v>-533110</v>
      </c>
      <c r="L24" s="132"/>
      <c r="M24" s="131">
        <v>-513293</v>
      </c>
      <c r="N24" s="133" t="s">
        <v>267</v>
      </c>
      <c r="O24" s="131">
        <v>-20488</v>
      </c>
      <c r="P24" s="133"/>
      <c r="Q24" s="134">
        <v>670</v>
      </c>
      <c r="R24" s="135"/>
      <c r="S24" s="125"/>
      <c r="U24" s="152">
        <f t="shared" si="1"/>
        <v>-533110379</v>
      </c>
      <c r="V24" s="152">
        <f>IF(AND(V13="-",COUNTIF(V18:V19,"-")=COUNTA(V18:V19),V23="-"),"-",SUM(V13,V18:V19,V23))</f>
        <v>-513292786</v>
      </c>
      <c r="W24" s="152">
        <f>IF(AND(W12="-",W13="-",COUNTIF(W18:W19,"-")=COUNTA(W18:W19),W23="-"),"-",SUM(W12,W13,W18:W19,W23))</f>
        <v>-20487531</v>
      </c>
      <c r="X24" s="152">
        <f>IF(AND(X12="-",COUNTIF(X20:X22,"-")=COUNTA(X20:X22)),"-",SUM(X12,X20:X22))</f>
        <v>669938</v>
      </c>
    </row>
    <row r="25" spans="1:24" ht="15.95" customHeight="1" thickBot="1" x14ac:dyDescent="0.2">
      <c r="A25" s="76" t="s">
        <v>240</v>
      </c>
      <c r="B25" s="83"/>
      <c r="C25" s="136" t="s">
        <v>241</v>
      </c>
      <c r="D25" s="137"/>
      <c r="E25" s="137"/>
      <c r="F25" s="137"/>
      <c r="G25" s="138"/>
      <c r="H25" s="138"/>
      <c r="I25" s="138"/>
      <c r="J25" s="139"/>
      <c r="K25" s="140">
        <v>20090315</v>
      </c>
      <c r="L25" s="141" t="s">
        <v>267</v>
      </c>
      <c r="M25" s="140">
        <v>29808054</v>
      </c>
      <c r="N25" s="142"/>
      <c r="O25" s="140">
        <v>-9724254</v>
      </c>
      <c r="P25" s="142" t="s">
        <v>267</v>
      </c>
      <c r="Q25" s="143">
        <v>6515</v>
      </c>
      <c r="R25" s="144"/>
      <c r="S25" s="125"/>
      <c r="U25" s="152">
        <f t="shared" si="1"/>
        <v>20090315132</v>
      </c>
      <c r="V25" s="152">
        <v>29808054464</v>
      </c>
      <c r="W25" s="152">
        <v>-9724254471</v>
      </c>
      <c r="X25" s="152">
        <f>IF(AND(X7="-",X24="-"),"-",SUM(X7,X24))</f>
        <v>6515139</v>
      </c>
    </row>
    <row r="26" spans="1:24" ht="6.75" customHeight="1" x14ac:dyDescent="0.15">
      <c r="B26" s="83"/>
      <c r="C26" s="145"/>
      <c r="D26" s="146"/>
      <c r="E26" s="146"/>
      <c r="F26" s="146"/>
      <c r="G26" s="146"/>
      <c r="H26" s="146"/>
      <c r="I26" s="146"/>
      <c r="J26" s="146"/>
      <c r="K26" s="83"/>
      <c r="L26" s="83"/>
      <c r="M26" s="83"/>
      <c r="N26" s="83"/>
      <c r="O26" s="83"/>
      <c r="P26" s="83"/>
      <c r="Q26" s="83"/>
      <c r="R26" s="14"/>
      <c r="S26" s="125"/>
    </row>
    <row r="27" spans="1:24" ht="15.6" customHeight="1" x14ac:dyDescent="0.15">
      <c r="B27" s="83"/>
      <c r="C27" s="147"/>
      <c r="D27" s="148" t="s">
        <v>255</v>
      </c>
      <c r="F27" s="149"/>
      <c r="G27" s="150"/>
      <c r="H27" s="149"/>
      <c r="I27" s="149"/>
      <c r="J27" s="147"/>
      <c r="K27" s="83"/>
      <c r="L27" s="83"/>
      <c r="M27" s="83"/>
      <c r="N27" s="83"/>
      <c r="O27" s="83"/>
      <c r="P27" s="83"/>
      <c r="Q27" s="83"/>
      <c r="R27" s="14"/>
      <c r="S27" s="125"/>
    </row>
  </sheetData>
  <mergeCells count="34">
    <mergeCell ref="C1:R1"/>
    <mergeCell ref="C2:R2"/>
    <mergeCell ref="C3:R3"/>
    <mergeCell ref="C5:J6"/>
    <mergeCell ref="K5:L6"/>
    <mergeCell ref="M6:N6"/>
    <mergeCell ref="O6:P6"/>
    <mergeCell ref="Q6:R6"/>
    <mergeCell ref="K16:L16"/>
    <mergeCell ref="Q16:R16"/>
    <mergeCell ref="M8:N8"/>
    <mergeCell ref="M9:N9"/>
    <mergeCell ref="M10:N10"/>
    <mergeCell ref="M11:N11"/>
    <mergeCell ref="M12:N12"/>
    <mergeCell ref="K13:L13"/>
    <mergeCell ref="Q13:R13"/>
    <mergeCell ref="K14:L14"/>
    <mergeCell ref="Q14:R14"/>
    <mergeCell ref="K15:L15"/>
    <mergeCell ref="Q15:R15"/>
    <mergeCell ref="K17:L17"/>
    <mergeCell ref="Q17:R17"/>
    <mergeCell ref="O18:P18"/>
    <mergeCell ref="Q18:R18"/>
    <mergeCell ref="O19:P19"/>
    <mergeCell ref="Q19:R19"/>
    <mergeCell ref="Q23:R23"/>
    <mergeCell ref="M20:N20"/>
    <mergeCell ref="O20:P20"/>
    <mergeCell ref="M21:N21"/>
    <mergeCell ref="O21:P21"/>
    <mergeCell ref="M22:N22"/>
    <mergeCell ref="O22:P22"/>
  </mergeCells>
  <phoneticPr fontId="11"/>
  <pageMargins left="0.70866141732283472" right="0.70866141732283472" top="0.39370078740157477" bottom="0.39370078740157477" header="0.51181102362204722" footer="0.51181102362204722"/>
  <pageSetup paperSize="9" scale="68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連結貸借対照表</vt:lpstr>
      <vt:lpstr>連結行政コスト計算書</vt:lpstr>
      <vt:lpstr>連結純資産変動計算書</vt:lpstr>
      <vt:lpstr>連結行政コスト計算書!Print_Area</vt:lpstr>
      <vt:lpstr>連結純資産変動計算書!Print_Area</vt:lpstr>
      <vt:lpstr>連結貸借対照表!Print_Area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in093</dc:creator>
  <cp:lastModifiedBy>in093</cp:lastModifiedBy>
  <dcterms:created xsi:type="dcterms:W3CDTF">2021-05-06T04:14:50Z</dcterms:created>
  <dcterms:modified xsi:type="dcterms:W3CDTF">2021-05-06T04:14:50Z</dcterms:modified>
</cp:coreProperties>
</file>