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R3\06　仮成果品\"/>
    </mc:Choice>
  </mc:AlternateContent>
  <xr:revisionPtr revIDLastSave="0" documentId="8_{74FD5BAC-A2D9-4B32-9C96-56D165C38261}" xr6:coauthVersionLast="47" xr6:coauthVersionMax="47" xr10:uidLastSave="{00000000-0000-0000-0000-000000000000}"/>
  <bookViews>
    <workbookView xWindow="-108" yWindow="-108" windowWidth="23256" windowHeight="12576" xr2:uid="{D0922F94-EA89-4224-A1B9-D1558DF7D373}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76" i="5" l="1"/>
  <c r="AD52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76" i="5" s="1"/>
  <c r="U13" i="7"/>
  <c r="W22" i="7"/>
  <c r="U22" i="7" s="1"/>
</calcChain>
</file>

<file path=xl/sharedStrings.xml><?xml version="1.0" encoding="utf-8"?>
<sst xmlns="http://schemas.openxmlformats.org/spreadsheetml/2006/main" count="477" uniqueCount="365">
  <si>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</si>
  <si>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</si>
  <si>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</si>
  <si>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</si>
  <si>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</si>
  <si>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</si>
  <si>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</si>
  <si>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</si>
  <si>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</si>
  <si>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</si>
  <si>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</si>
  <si>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</si>
  <si>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</si>
  <si>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</si>
  <si>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</si>
  <si>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</si>
  <si>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</si>
  <si>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</si>
  <si>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</si>
  <si>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</si>
  <si>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</si>
  <si>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</si>
  <si>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</si>
  <si>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</si>
  <si>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</si>
  <si>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</si>
  <si>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</si>
  <si>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</si>
  <si>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</si>
  <si>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</si>
  <si>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</si>
  <si>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</si>
  <si>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</si>
  <si>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</si>
  <si>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</si>
  <si>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</si>
  <si>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</si>
  <si>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</si>
  <si>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</si>
  <si>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</si>
  <si>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</si>
  <si>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</si>
  <si>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</si>
  <si>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</si>
  <si>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</si>
  <si>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</si>
  <si>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</si>
  <si>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</si>
  <si>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</si>
  <si>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</si>
  <si>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</si>
  <si>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</si>
  <si>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</si>
  <si>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</si>
  <si>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</si>
  <si>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</si>
  <si>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</si>
  <si>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</si>
  <si>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</si>
  <si>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</si>
  <si>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</si>
  <si>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</si>
  <si>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</si>
  <si>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</si>
  <si>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</si>
  <si>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</si>
  <si>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</si>
  <si>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</si>
  <si>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</si>
  <si>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</si>
  <si>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</si>
  <si>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</si>
  <si>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</si>
  <si>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</si>
  <si>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</si>
  <si>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</si>
  <si>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</si>
  <si>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</si>
  <si>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</si>
  <si>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</si>
  <si>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</si>
  <si>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</si>
  <si>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</si>
  <si>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</si>
  <si>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</si>
  <si>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</si>
  <si>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</si>
  <si>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</si>
  <si>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</si>
  <si>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</si>
  <si>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</si>
  <si>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</si>
  <si>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</si>
  <si>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</si>
  <si>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</si>
  <si>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</si>
  <si>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</si>
  <si>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</si>
  <si>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</si>
  <si>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</si>
  <si>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</si>
  <si>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</si>
  <si>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</si>
  <si>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</si>
  <si>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</si>
  <si>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</si>
  <si>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</si>
  <si>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</si>
  <si>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</si>
  <si>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</si>
  <si>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</si>
  <si>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</si>
  <si>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</si>
  <si>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</si>
  <si>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</si>
  <si>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</si>
  <si>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</si>
  <si>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</si>
  <si>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</si>
  <si>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</si>
  <si>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</si>
  <si>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</si>
  <si>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</si>
  <si>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</si>
  <si>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</si>
  <si>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</si>
  <si>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</si>
  <si>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</si>
  <si>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</si>
  <si>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</si>
  <si>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</si>
  <si>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</si>
  <si>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</si>
  <si>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</si>
  <si>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</si>
  <si>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</si>
  <si>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</si>
  <si>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</si>
  <si>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</si>
  <si>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</si>
  <si>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</si>
  <si>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</si>
  <si>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</si>
  <si>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</si>
  <si>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</si>
  <si>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</si>
  <si>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</si>
  <si>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</si>
  <si>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</si>
  <si>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</si>
  <si>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</si>
  <si>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</si>
  <si>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</si>
  <si>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</si>
  <si>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</si>
  <si>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</si>
  <si>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</si>
  <si>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</si>
  <si>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</si>
  <si>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</si>
  <si>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</si>
  <si>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</si>
  <si>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</si>
  <si>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</si>
  <si>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</si>
  <si>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</si>
  <si>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</si>
  <si>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</si>
  <si>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</si>
  <si>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</si>
  <si>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</si>
  <si>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</si>
  <si>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</si>
  <si>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</si>
  <si>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</si>
  <si>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</si>
  <si>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</si>
  <si>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</si>
  <si>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</si>
  <si>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</si>
  <si>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</si>
  <si>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</si>
  <si>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</si>
  <si>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</si>
  <si>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</si>
  <si>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</si>
  <si>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</si>
  <si>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</si>
  <si>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</si>
  <si>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</si>
  <si>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</si>
  <si>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</si>
  <si>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</si>
  <si>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</si>
  <si>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</si>
  <si>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</si>
  <si>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</si>
  <si>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</si>
  <si>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</si>
  <si>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</si>
  <si>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</si>
  <si>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</si>
  <si>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</si>
  <si>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</si>
  <si>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</si>
  <si>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</si>
  <si>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</si>
  <si>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</si>
  <si>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</si>
  <si>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</si>
  <si>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</si>
  <si>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</si>
  <si>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</si>
  <si>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</si>
  <si>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</si>
  <si>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</si>
  <si>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</si>
  <si>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</si>
  <si>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</si>
  <si>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</si>
  <si>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</si>
  <si>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</si>
  <si>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</si>
  <si>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</si>
  <si>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</si>
  <si>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</si>
  <si>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</si>
  <si>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</si>
  <si>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</si>
  <si>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</si>
  <si>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</si>
  <si>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</si>
  <si>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</si>
  <si>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</si>
  <si>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</si>
  <si>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</si>
  <si>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</si>
  <si>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</si>
  <si>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</si>
  <si>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</si>
  <si>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</si>
  <si>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</si>
  <si>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</si>
  <si>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</si>
  <si>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</si>
  <si>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</si>
  <si>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</si>
  <si>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</si>
  <si>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</si>
  <si>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</si>
  <si>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</si>
  <si>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</si>
  <si>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</si>
  <si>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</si>
  <si>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</si>
  <si>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</si>
  <si>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</si>
  <si>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</si>
  <si>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</si>
  <si>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</si>
  <si>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</si>
  <si>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</si>
  <si>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</si>
  <si>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</si>
  <si>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</si>
  <si>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</si>
  <si>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</si>
  <si>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</si>
  <si>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</si>
  <si>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</si>
  <si>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</si>
  <si>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</si>
  <si>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</si>
  <si>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</si>
  <si>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</si>
  <si>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</si>
  <si>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</si>
  <si>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</si>
  <si>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</si>
  <si>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</si>
  <si>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</si>
  <si>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</si>
  <si>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</si>
  <si>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</si>
  <si>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</si>
  <si>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</si>
  <si>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</si>
  <si>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</si>
  <si>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</si>
  <si>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</si>
  <si>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</si>
  <si>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</si>
  <si>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</si>
  <si>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</si>
  <si>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</si>
  <si>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</si>
  <si>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</si>
  <si>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</si>
  <si>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</si>
  <si>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</si>
  <si>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</si>
  <si>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</si>
  <si>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</si>
  <si>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</si>
  <si>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</si>
  <si>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</si>
  <si>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</si>
  <si>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</si>
  <si>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</si>
  <si>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</si>
  <si>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</si>
  <si>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</si>
  <si>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</si>
  <si>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</si>
  <si>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</si>
  <si>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</si>
  <si>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</si>
  <si>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</si>
  <si>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</si>
  <si>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</si>
  <si>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</si>
  <si>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</si>
  <si>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</si>
  <si>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</si>
  <si>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</si>
  <si>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</si>
  <si>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</si>
  <si>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</si>
  <si>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</si>
  <si>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</si>
  <si>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</si>
  <si>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</si>
  <si>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</si>
  <si>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</si>
  <si>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</si>
  <si>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</si>
  <si>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</si>
  <si>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</si>
  <si>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</si>
  <si>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</si>
  <si>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</si>
  <si>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</si>
  <si>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</si>
  <si>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</si>
  <si>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</si>
  <si>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</si>
  <si>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</si>
  <si>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</si>
  <si>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</si>
  <si>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</si>
  <si>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</si>
  <si>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</si>
  <si>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</si>
  <si>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</si>
  <si>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</si>
  <si>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令和２年４月１日　</t>
    <phoneticPr fontId="11"/>
  </si>
  <si>
    <t>至　令和３年３月３１日</t>
    <phoneticPr fontId="11"/>
  </si>
  <si>
    <t>※</t>
  </si>
  <si>
    <t>全体純資産変動計算書</t>
  </si>
  <si>
    <t>-</t>
    <phoneticPr fontId="11"/>
  </si>
  <si>
    <t>全体資金収支計算書</t>
  </si>
  <si>
    <t>全体貸借対照表</t>
  </si>
  <si>
    <t>（令和３年３月３１日現在）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</si>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</sst>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8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0" fontId="1" fillId="0" borderId="23" xfId="5" applyBorder="1" applyAlignment="1">
      <alignment horizontal="right" vertical="center"/>
    </xf>
    <xf numFmtId="0" fontId="9" fillId="0" borderId="14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80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80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80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80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80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80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Alignment="1">
      <alignment horizontal="right" vertical="center"/>
    </xf>
    <xf numFmtId="176" fontId="9" fillId="0" borderId="28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4" fillId="0" borderId="0" xfId="8" applyNumberFormat="1" applyFont="1" applyAlignment="1">
      <alignment vertical="center"/>
    </xf>
    <xf numFmtId="176" fontId="4" fillId="0" borderId="0" xfId="5" applyNumberFormat="1" applyFont="1" applyAlignment="1">
      <alignment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3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80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80" fontId="1" fillId="0" borderId="41" xfId="8" applyNumberFormat="1" applyBorder="1" applyAlignment="1">
      <alignment horizontal="center" vertical="center"/>
    </xf>
    <xf numFmtId="180" fontId="1" fillId="0" borderId="42" xfId="8" applyNumberFormat="1" applyBorder="1" applyAlignment="1">
      <alignment horizontal="center" vertical="center"/>
    </xf>
    <xf numFmtId="180" fontId="1" fillId="0" borderId="43" xfId="8" applyNumberFormat="1" applyBorder="1" applyAlignment="1">
      <alignment horizontal="center" vertical="center"/>
    </xf>
    <xf numFmtId="180" fontId="1" fillId="0" borderId="44" xfId="8" applyNumberFormat="1" applyBorder="1" applyAlignment="1">
      <alignment horizontal="center" vertical="center"/>
    </xf>
    <xf numFmtId="180" fontId="1" fillId="0" borderId="47" xfId="8" applyNumberFormat="1" applyBorder="1" applyAlignment="1">
      <alignment horizontal="center" vertical="center"/>
    </xf>
    <xf numFmtId="180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80" fontId="1" fillId="0" borderId="50" xfId="8" applyNumberFormat="1" applyBorder="1" applyAlignment="1">
      <alignment horizontal="center" vertical="center"/>
    </xf>
    <xf numFmtId="180" fontId="1" fillId="0" borderId="54" xfId="8" applyNumberFormat="1" applyBorder="1" applyAlignment="1">
      <alignment horizontal="center" vertical="center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 xr:uid="{D2DCCF37-9449-4964-BA81-98A7C0B68EDD}"/>
    <cellStyle name="標準" xfId="0" builtinId="0"/>
    <cellStyle name="標準 2" xfId="2" xr:uid="{1EB356C6-2AB8-4354-9182-76006B296983}"/>
    <cellStyle name="標準 2 3" xfId="10" xr:uid="{384158FB-49A5-4CD6-B995-9271B724E8A7}"/>
    <cellStyle name="標準 4" xfId="11" xr:uid="{167594FE-DD4A-46A2-8538-E978F8A8BA8B}"/>
    <cellStyle name="標準 5" xfId="8" xr:uid="{39EE86F2-6881-4F50-9DE3-772537C539F4}"/>
    <cellStyle name="標準 6" xfId="12" xr:uid="{58519E1C-901C-48D3-A597-B15FF18022B7}"/>
    <cellStyle name="標準 7" xfId="4" xr:uid="{A1E98EB8-A77A-49A9-9970-4AB8493015D8}"/>
    <cellStyle name="標準 8" xfId="3" xr:uid="{1DA6F07F-640C-48CE-AF9E-E4D949B55FCD}"/>
    <cellStyle name="標準 9" xfId="5" xr:uid="{C1B71744-E0CC-46F4-8DB0-633ADC41EC0F}"/>
    <cellStyle name="標準_03.04.01.財務諸表雛形_様式_桜内案１_コピー03　普通会計４表2006.12.23_仕訳" xfId="7" xr:uid="{2D5E9389-498E-40CE-9239-A2AA8CF8ED89}"/>
    <cellStyle name="標準_別冊１　Ｐ2～Ｐ5　普通会計４表20070113_仕訳" xfId="9" xr:uid="{4E67D675-987F-4F78-AE2E-9CB7C51945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340F-41B9-4E74-92C4-F05316D1E138}">
  <sheetPr codeName="Sheet9">
    <pageSetUpPr fitToPage="1"/>
  </sheetPr>
  <dimension ref="A1:BK78"/>
  <sheetViews>
    <sheetView showGridLines="0" tabSelected="1" topLeftCell="C22" zoomScale="85" zoomScaleNormal="85" zoomScaleSheetLayoutView="85" workbookViewId="0">
      <selection activeCell="C1" sqref="C1"/>
    </sheetView>
  </sheetViews>
  <sheetFormatPr defaultColWidth="9" defaultRowHeight="13.2" x14ac:dyDescent="0.2"/>
  <cols>
    <col min="1" max="2" width="0" style="6" hidden="1" customWidth="1"/>
    <col min="3" max="3" width="0.6640625" style="8" customWidth="1"/>
    <col min="4" max="14" width="2.109375" style="8" customWidth="1"/>
    <col min="15" max="15" width="6" style="8" customWidth="1"/>
    <col min="16" max="16" width="22.33203125" style="8" customWidth="1"/>
    <col min="17" max="17" width="3.33203125" style="8" bestFit="1" customWidth="1"/>
    <col min="18" max="19" width="2.109375" style="8" customWidth="1"/>
    <col min="20" max="24" width="3.88671875" style="8" customWidth="1"/>
    <col min="25" max="25" width="3.109375" style="8" customWidth="1"/>
    <col min="26" max="26" width="24.109375" style="8" bestFit="1" customWidth="1"/>
    <col min="27" max="27" width="3.109375" style="8" customWidth="1"/>
    <col min="28" max="28" width="0.6640625" style="8" customWidth="1"/>
    <col min="29" max="29" width="9" style="8"/>
    <col min="30" max="31" width="0" style="8" hidden="1" customWidth="1"/>
    <col min="32" max="258" width="9" style="8"/>
    <col min="259" max="259" width="0.6640625" style="8" customWidth="1"/>
    <col min="260" max="270" width="2.109375" style="8" customWidth="1"/>
    <col min="271" max="271" width="6" style="8" customWidth="1"/>
    <col min="272" max="272" width="22.33203125" style="8" customWidth="1"/>
    <col min="273" max="273" width="3.33203125" style="8" bestFit="1" customWidth="1"/>
    <col min="274" max="275" width="2.109375" style="8" customWidth="1"/>
    <col min="276" max="280" width="3.88671875" style="8" customWidth="1"/>
    <col min="281" max="281" width="3.109375" style="8" customWidth="1"/>
    <col min="282" max="282" width="24.109375" style="8" bestFit="1" customWidth="1"/>
    <col min="283" max="283" width="3.109375" style="8" customWidth="1"/>
    <col min="284" max="284" width="0.6640625" style="8" customWidth="1"/>
    <col min="285" max="514" width="9" style="8"/>
    <col min="515" max="515" width="0.6640625" style="8" customWidth="1"/>
    <col min="516" max="526" width="2.109375" style="8" customWidth="1"/>
    <col min="527" max="527" width="6" style="8" customWidth="1"/>
    <col min="528" max="528" width="22.33203125" style="8" customWidth="1"/>
    <col min="529" max="529" width="3.33203125" style="8" bestFit="1" customWidth="1"/>
    <col min="530" max="531" width="2.109375" style="8" customWidth="1"/>
    <col min="532" max="536" width="3.88671875" style="8" customWidth="1"/>
    <col min="537" max="537" width="3.109375" style="8" customWidth="1"/>
    <col min="538" max="538" width="24.109375" style="8" bestFit="1" customWidth="1"/>
    <col min="539" max="539" width="3.109375" style="8" customWidth="1"/>
    <col min="540" max="540" width="0.6640625" style="8" customWidth="1"/>
    <col min="541" max="770" width="9" style="8"/>
    <col min="771" max="771" width="0.6640625" style="8" customWidth="1"/>
    <col min="772" max="782" width="2.109375" style="8" customWidth="1"/>
    <col min="783" max="783" width="6" style="8" customWidth="1"/>
    <col min="784" max="784" width="22.33203125" style="8" customWidth="1"/>
    <col min="785" max="785" width="3.33203125" style="8" bestFit="1" customWidth="1"/>
    <col min="786" max="787" width="2.109375" style="8" customWidth="1"/>
    <col min="788" max="792" width="3.88671875" style="8" customWidth="1"/>
    <col min="793" max="793" width="3.109375" style="8" customWidth="1"/>
    <col min="794" max="794" width="24.109375" style="8" bestFit="1" customWidth="1"/>
    <col min="795" max="795" width="3.109375" style="8" customWidth="1"/>
    <col min="796" max="796" width="0.6640625" style="8" customWidth="1"/>
    <col min="797" max="1026" width="9" style="8"/>
    <col min="1027" max="1027" width="0.6640625" style="8" customWidth="1"/>
    <col min="1028" max="1038" width="2.109375" style="8" customWidth="1"/>
    <col min="1039" max="1039" width="6" style="8" customWidth="1"/>
    <col min="1040" max="1040" width="22.33203125" style="8" customWidth="1"/>
    <col min="1041" max="1041" width="3.33203125" style="8" bestFit="1" customWidth="1"/>
    <col min="1042" max="1043" width="2.109375" style="8" customWidth="1"/>
    <col min="1044" max="1048" width="3.88671875" style="8" customWidth="1"/>
    <col min="1049" max="1049" width="3.109375" style="8" customWidth="1"/>
    <col min="1050" max="1050" width="24.109375" style="8" bestFit="1" customWidth="1"/>
    <col min="1051" max="1051" width="3.109375" style="8" customWidth="1"/>
    <col min="1052" max="1052" width="0.6640625" style="8" customWidth="1"/>
    <col min="1053" max="1282" width="9" style="8"/>
    <col min="1283" max="1283" width="0.6640625" style="8" customWidth="1"/>
    <col min="1284" max="1294" width="2.109375" style="8" customWidth="1"/>
    <col min="1295" max="1295" width="6" style="8" customWidth="1"/>
    <col min="1296" max="1296" width="22.33203125" style="8" customWidth="1"/>
    <col min="1297" max="1297" width="3.33203125" style="8" bestFit="1" customWidth="1"/>
    <col min="1298" max="1299" width="2.109375" style="8" customWidth="1"/>
    <col min="1300" max="1304" width="3.88671875" style="8" customWidth="1"/>
    <col min="1305" max="1305" width="3.109375" style="8" customWidth="1"/>
    <col min="1306" max="1306" width="24.109375" style="8" bestFit="1" customWidth="1"/>
    <col min="1307" max="1307" width="3.109375" style="8" customWidth="1"/>
    <col min="1308" max="1308" width="0.6640625" style="8" customWidth="1"/>
    <col min="1309" max="1538" width="9" style="8"/>
    <col min="1539" max="1539" width="0.6640625" style="8" customWidth="1"/>
    <col min="1540" max="1550" width="2.109375" style="8" customWidth="1"/>
    <col min="1551" max="1551" width="6" style="8" customWidth="1"/>
    <col min="1552" max="1552" width="22.33203125" style="8" customWidth="1"/>
    <col min="1553" max="1553" width="3.33203125" style="8" bestFit="1" customWidth="1"/>
    <col min="1554" max="1555" width="2.109375" style="8" customWidth="1"/>
    <col min="1556" max="1560" width="3.88671875" style="8" customWidth="1"/>
    <col min="1561" max="1561" width="3.109375" style="8" customWidth="1"/>
    <col min="1562" max="1562" width="24.109375" style="8" bestFit="1" customWidth="1"/>
    <col min="1563" max="1563" width="3.109375" style="8" customWidth="1"/>
    <col min="1564" max="1564" width="0.6640625" style="8" customWidth="1"/>
    <col min="1565" max="1794" width="9" style="8"/>
    <col min="1795" max="1795" width="0.6640625" style="8" customWidth="1"/>
    <col min="1796" max="1806" width="2.109375" style="8" customWidth="1"/>
    <col min="1807" max="1807" width="6" style="8" customWidth="1"/>
    <col min="1808" max="1808" width="22.33203125" style="8" customWidth="1"/>
    <col min="1809" max="1809" width="3.33203125" style="8" bestFit="1" customWidth="1"/>
    <col min="1810" max="1811" width="2.109375" style="8" customWidth="1"/>
    <col min="1812" max="1816" width="3.88671875" style="8" customWidth="1"/>
    <col min="1817" max="1817" width="3.109375" style="8" customWidth="1"/>
    <col min="1818" max="1818" width="24.109375" style="8" bestFit="1" customWidth="1"/>
    <col min="1819" max="1819" width="3.109375" style="8" customWidth="1"/>
    <col min="1820" max="1820" width="0.6640625" style="8" customWidth="1"/>
    <col min="1821" max="2050" width="9" style="8"/>
    <col min="2051" max="2051" width="0.6640625" style="8" customWidth="1"/>
    <col min="2052" max="2062" width="2.109375" style="8" customWidth="1"/>
    <col min="2063" max="2063" width="6" style="8" customWidth="1"/>
    <col min="2064" max="2064" width="22.33203125" style="8" customWidth="1"/>
    <col min="2065" max="2065" width="3.33203125" style="8" bestFit="1" customWidth="1"/>
    <col min="2066" max="2067" width="2.109375" style="8" customWidth="1"/>
    <col min="2068" max="2072" width="3.88671875" style="8" customWidth="1"/>
    <col min="2073" max="2073" width="3.109375" style="8" customWidth="1"/>
    <col min="2074" max="2074" width="24.109375" style="8" bestFit="1" customWidth="1"/>
    <col min="2075" max="2075" width="3.109375" style="8" customWidth="1"/>
    <col min="2076" max="2076" width="0.6640625" style="8" customWidth="1"/>
    <col min="2077" max="2306" width="9" style="8"/>
    <col min="2307" max="2307" width="0.6640625" style="8" customWidth="1"/>
    <col min="2308" max="2318" width="2.109375" style="8" customWidth="1"/>
    <col min="2319" max="2319" width="6" style="8" customWidth="1"/>
    <col min="2320" max="2320" width="22.33203125" style="8" customWidth="1"/>
    <col min="2321" max="2321" width="3.33203125" style="8" bestFit="1" customWidth="1"/>
    <col min="2322" max="2323" width="2.109375" style="8" customWidth="1"/>
    <col min="2324" max="2328" width="3.88671875" style="8" customWidth="1"/>
    <col min="2329" max="2329" width="3.109375" style="8" customWidth="1"/>
    <col min="2330" max="2330" width="24.109375" style="8" bestFit="1" customWidth="1"/>
    <col min="2331" max="2331" width="3.109375" style="8" customWidth="1"/>
    <col min="2332" max="2332" width="0.6640625" style="8" customWidth="1"/>
    <col min="2333" max="2562" width="9" style="8"/>
    <col min="2563" max="2563" width="0.6640625" style="8" customWidth="1"/>
    <col min="2564" max="2574" width="2.109375" style="8" customWidth="1"/>
    <col min="2575" max="2575" width="6" style="8" customWidth="1"/>
    <col min="2576" max="2576" width="22.33203125" style="8" customWidth="1"/>
    <col min="2577" max="2577" width="3.33203125" style="8" bestFit="1" customWidth="1"/>
    <col min="2578" max="2579" width="2.109375" style="8" customWidth="1"/>
    <col min="2580" max="2584" width="3.88671875" style="8" customWidth="1"/>
    <col min="2585" max="2585" width="3.109375" style="8" customWidth="1"/>
    <col min="2586" max="2586" width="24.109375" style="8" bestFit="1" customWidth="1"/>
    <col min="2587" max="2587" width="3.109375" style="8" customWidth="1"/>
    <col min="2588" max="2588" width="0.6640625" style="8" customWidth="1"/>
    <col min="2589" max="2818" width="9" style="8"/>
    <col min="2819" max="2819" width="0.6640625" style="8" customWidth="1"/>
    <col min="2820" max="2830" width="2.109375" style="8" customWidth="1"/>
    <col min="2831" max="2831" width="6" style="8" customWidth="1"/>
    <col min="2832" max="2832" width="22.33203125" style="8" customWidth="1"/>
    <col min="2833" max="2833" width="3.33203125" style="8" bestFit="1" customWidth="1"/>
    <col min="2834" max="2835" width="2.109375" style="8" customWidth="1"/>
    <col min="2836" max="2840" width="3.88671875" style="8" customWidth="1"/>
    <col min="2841" max="2841" width="3.109375" style="8" customWidth="1"/>
    <col min="2842" max="2842" width="24.109375" style="8" bestFit="1" customWidth="1"/>
    <col min="2843" max="2843" width="3.109375" style="8" customWidth="1"/>
    <col min="2844" max="2844" width="0.6640625" style="8" customWidth="1"/>
    <col min="2845" max="3074" width="9" style="8"/>
    <col min="3075" max="3075" width="0.6640625" style="8" customWidth="1"/>
    <col min="3076" max="3086" width="2.109375" style="8" customWidth="1"/>
    <col min="3087" max="3087" width="6" style="8" customWidth="1"/>
    <col min="3088" max="3088" width="22.33203125" style="8" customWidth="1"/>
    <col min="3089" max="3089" width="3.33203125" style="8" bestFit="1" customWidth="1"/>
    <col min="3090" max="3091" width="2.109375" style="8" customWidth="1"/>
    <col min="3092" max="3096" width="3.88671875" style="8" customWidth="1"/>
    <col min="3097" max="3097" width="3.109375" style="8" customWidth="1"/>
    <col min="3098" max="3098" width="24.109375" style="8" bestFit="1" customWidth="1"/>
    <col min="3099" max="3099" width="3.109375" style="8" customWidth="1"/>
    <col min="3100" max="3100" width="0.6640625" style="8" customWidth="1"/>
    <col min="3101" max="3330" width="9" style="8"/>
    <col min="3331" max="3331" width="0.6640625" style="8" customWidth="1"/>
    <col min="3332" max="3342" width="2.109375" style="8" customWidth="1"/>
    <col min="3343" max="3343" width="6" style="8" customWidth="1"/>
    <col min="3344" max="3344" width="22.33203125" style="8" customWidth="1"/>
    <col min="3345" max="3345" width="3.33203125" style="8" bestFit="1" customWidth="1"/>
    <col min="3346" max="3347" width="2.109375" style="8" customWidth="1"/>
    <col min="3348" max="3352" width="3.88671875" style="8" customWidth="1"/>
    <col min="3353" max="3353" width="3.109375" style="8" customWidth="1"/>
    <col min="3354" max="3354" width="24.109375" style="8" bestFit="1" customWidth="1"/>
    <col min="3355" max="3355" width="3.109375" style="8" customWidth="1"/>
    <col min="3356" max="3356" width="0.6640625" style="8" customWidth="1"/>
    <col min="3357" max="3586" width="9" style="8"/>
    <col min="3587" max="3587" width="0.6640625" style="8" customWidth="1"/>
    <col min="3588" max="3598" width="2.109375" style="8" customWidth="1"/>
    <col min="3599" max="3599" width="6" style="8" customWidth="1"/>
    <col min="3600" max="3600" width="22.33203125" style="8" customWidth="1"/>
    <col min="3601" max="3601" width="3.33203125" style="8" bestFit="1" customWidth="1"/>
    <col min="3602" max="3603" width="2.109375" style="8" customWidth="1"/>
    <col min="3604" max="3608" width="3.88671875" style="8" customWidth="1"/>
    <col min="3609" max="3609" width="3.109375" style="8" customWidth="1"/>
    <col min="3610" max="3610" width="24.109375" style="8" bestFit="1" customWidth="1"/>
    <col min="3611" max="3611" width="3.109375" style="8" customWidth="1"/>
    <col min="3612" max="3612" width="0.6640625" style="8" customWidth="1"/>
    <col min="3613" max="3842" width="9" style="8"/>
    <col min="3843" max="3843" width="0.6640625" style="8" customWidth="1"/>
    <col min="3844" max="3854" width="2.109375" style="8" customWidth="1"/>
    <col min="3855" max="3855" width="6" style="8" customWidth="1"/>
    <col min="3856" max="3856" width="22.33203125" style="8" customWidth="1"/>
    <col min="3857" max="3857" width="3.33203125" style="8" bestFit="1" customWidth="1"/>
    <col min="3858" max="3859" width="2.109375" style="8" customWidth="1"/>
    <col min="3860" max="3864" width="3.88671875" style="8" customWidth="1"/>
    <col min="3865" max="3865" width="3.109375" style="8" customWidth="1"/>
    <col min="3866" max="3866" width="24.109375" style="8" bestFit="1" customWidth="1"/>
    <col min="3867" max="3867" width="3.109375" style="8" customWidth="1"/>
    <col min="3868" max="3868" width="0.6640625" style="8" customWidth="1"/>
    <col min="3869" max="4098" width="9" style="8"/>
    <col min="4099" max="4099" width="0.6640625" style="8" customWidth="1"/>
    <col min="4100" max="4110" width="2.109375" style="8" customWidth="1"/>
    <col min="4111" max="4111" width="6" style="8" customWidth="1"/>
    <col min="4112" max="4112" width="22.33203125" style="8" customWidth="1"/>
    <col min="4113" max="4113" width="3.33203125" style="8" bestFit="1" customWidth="1"/>
    <col min="4114" max="4115" width="2.109375" style="8" customWidth="1"/>
    <col min="4116" max="4120" width="3.88671875" style="8" customWidth="1"/>
    <col min="4121" max="4121" width="3.109375" style="8" customWidth="1"/>
    <col min="4122" max="4122" width="24.109375" style="8" bestFit="1" customWidth="1"/>
    <col min="4123" max="4123" width="3.109375" style="8" customWidth="1"/>
    <col min="4124" max="4124" width="0.6640625" style="8" customWidth="1"/>
    <col min="4125" max="4354" width="9" style="8"/>
    <col min="4355" max="4355" width="0.6640625" style="8" customWidth="1"/>
    <col min="4356" max="4366" width="2.109375" style="8" customWidth="1"/>
    <col min="4367" max="4367" width="6" style="8" customWidth="1"/>
    <col min="4368" max="4368" width="22.33203125" style="8" customWidth="1"/>
    <col min="4369" max="4369" width="3.33203125" style="8" bestFit="1" customWidth="1"/>
    <col min="4370" max="4371" width="2.109375" style="8" customWidth="1"/>
    <col min="4372" max="4376" width="3.88671875" style="8" customWidth="1"/>
    <col min="4377" max="4377" width="3.109375" style="8" customWidth="1"/>
    <col min="4378" max="4378" width="24.109375" style="8" bestFit="1" customWidth="1"/>
    <col min="4379" max="4379" width="3.109375" style="8" customWidth="1"/>
    <col min="4380" max="4380" width="0.6640625" style="8" customWidth="1"/>
    <col min="4381" max="4610" width="9" style="8"/>
    <col min="4611" max="4611" width="0.6640625" style="8" customWidth="1"/>
    <col min="4612" max="4622" width="2.109375" style="8" customWidth="1"/>
    <col min="4623" max="4623" width="6" style="8" customWidth="1"/>
    <col min="4624" max="4624" width="22.33203125" style="8" customWidth="1"/>
    <col min="4625" max="4625" width="3.33203125" style="8" bestFit="1" customWidth="1"/>
    <col min="4626" max="4627" width="2.109375" style="8" customWidth="1"/>
    <col min="4628" max="4632" width="3.88671875" style="8" customWidth="1"/>
    <col min="4633" max="4633" width="3.109375" style="8" customWidth="1"/>
    <col min="4634" max="4634" width="24.109375" style="8" bestFit="1" customWidth="1"/>
    <col min="4635" max="4635" width="3.109375" style="8" customWidth="1"/>
    <col min="4636" max="4636" width="0.6640625" style="8" customWidth="1"/>
    <col min="4637" max="4866" width="9" style="8"/>
    <col min="4867" max="4867" width="0.6640625" style="8" customWidth="1"/>
    <col min="4868" max="4878" width="2.109375" style="8" customWidth="1"/>
    <col min="4879" max="4879" width="6" style="8" customWidth="1"/>
    <col min="4880" max="4880" width="22.33203125" style="8" customWidth="1"/>
    <col min="4881" max="4881" width="3.33203125" style="8" bestFit="1" customWidth="1"/>
    <col min="4882" max="4883" width="2.109375" style="8" customWidth="1"/>
    <col min="4884" max="4888" width="3.88671875" style="8" customWidth="1"/>
    <col min="4889" max="4889" width="3.109375" style="8" customWidth="1"/>
    <col min="4890" max="4890" width="24.109375" style="8" bestFit="1" customWidth="1"/>
    <col min="4891" max="4891" width="3.109375" style="8" customWidth="1"/>
    <col min="4892" max="4892" width="0.6640625" style="8" customWidth="1"/>
    <col min="4893" max="5122" width="9" style="8"/>
    <col min="5123" max="5123" width="0.6640625" style="8" customWidth="1"/>
    <col min="5124" max="5134" width="2.109375" style="8" customWidth="1"/>
    <col min="5135" max="5135" width="6" style="8" customWidth="1"/>
    <col min="5136" max="5136" width="22.33203125" style="8" customWidth="1"/>
    <col min="5137" max="5137" width="3.33203125" style="8" bestFit="1" customWidth="1"/>
    <col min="5138" max="5139" width="2.109375" style="8" customWidth="1"/>
    <col min="5140" max="5144" width="3.88671875" style="8" customWidth="1"/>
    <col min="5145" max="5145" width="3.109375" style="8" customWidth="1"/>
    <col min="5146" max="5146" width="24.109375" style="8" bestFit="1" customWidth="1"/>
    <col min="5147" max="5147" width="3.109375" style="8" customWidth="1"/>
    <col min="5148" max="5148" width="0.6640625" style="8" customWidth="1"/>
    <col min="5149" max="5378" width="9" style="8"/>
    <col min="5379" max="5379" width="0.6640625" style="8" customWidth="1"/>
    <col min="5380" max="5390" width="2.109375" style="8" customWidth="1"/>
    <col min="5391" max="5391" width="6" style="8" customWidth="1"/>
    <col min="5392" max="5392" width="22.33203125" style="8" customWidth="1"/>
    <col min="5393" max="5393" width="3.33203125" style="8" bestFit="1" customWidth="1"/>
    <col min="5394" max="5395" width="2.109375" style="8" customWidth="1"/>
    <col min="5396" max="5400" width="3.88671875" style="8" customWidth="1"/>
    <col min="5401" max="5401" width="3.109375" style="8" customWidth="1"/>
    <col min="5402" max="5402" width="24.109375" style="8" bestFit="1" customWidth="1"/>
    <col min="5403" max="5403" width="3.109375" style="8" customWidth="1"/>
    <col min="5404" max="5404" width="0.6640625" style="8" customWidth="1"/>
    <col min="5405" max="5634" width="9" style="8"/>
    <col min="5635" max="5635" width="0.6640625" style="8" customWidth="1"/>
    <col min="5636" max="5646" width="2.109375" style="8" customWidth="1"/>
    <col min="5647" max="5647" width="6" style="8" customWidth="1"/>
    <col min="5648" max="5648" width="22.33203125" style="8" customWidth="1"/>
    <col min="5649" max="5649" width="3.33203125" style="8" bestFit="1" customWidth="1"/>
    <col min="5650" max="5651" width="2.109375" style="8" customWidth="1"/>
    <col min="5652" max="5656" width="3.88671875" style="8" customWidth="1"/>
    <col min="5657" max="5657" width="3.109375" style="8" customWidth="1"/>
    <col min="5658" max="5658" width="24.109375" style="8" bestFit="1" customWidth="1"/>
    <col min="5659" max="5659" width="3.109375" style="8" customWidth="1"/>
    <col min="5660" max="5660" width="0.6640625" style="8" customWidth="1"/>
    <col min="5661" max="5890" width="9" style="8"/>
    <col min="5891" max="5891" width="0.6640625" style="8" customWidth="1"/>
    <col min="5892" max="5902" width="2.109375" style="8" customWidth="1"/>
    <col min="5903" max="5903" width="6" style="8" customWidth="1"/>
    <col min="5904" max="5904" width="22.33203125" style="8" customWidth="1"/>
    <col min="5905" max="5905" width="3.33203125" style="8" bestFit="1" customWidth="1"/>
    <col min="5906" max="5907" width="2.109375" style="8" customWidth="1"/>
    <col min="5908" max="5912" width="3.88671875" style="8" customWidth="1"/>
    <col min="5913" max="5913" width="3.109375" style="8" customWidth="1"/>
    <col min="5914" max="5914" width="24.109375" style="8" bestFit="1" customWidth="1"/>
    <col min="5915" max="5915" width="3.109375" style="8" customWidth="1"/>
    <col min="5916" max="5916" width="0.6640625" style="8" customWidth="1"/>
    <col min="5917" max="6146" width="9" style="8"/>
    <col min="6147" max="6147" width="0.6640625" style="8" customWidth="1"/>
    <col min="6148" max="6158" width="2.109375" style="8" customWidth="1"/>
    <col min="6159" max="6159" width="6" style="8" customWidth="1"/>
    <col min="6160" max="6160" width="22.33203125" style="8" customWidth="1"/>
    <col min="6161" max="6161" width="3.33203125" style="8" bestFit="1" customWidth="1"/>
    <col min="6162" max="6163" width="2.109375" style="8" customWidth="1"/>
    <col min="6164" max="6168" width="3.88671875" style="8" customWidth="1"/>
    <col min="6169" max="6169" width="3.109375" style="8" customWidth="1"/>
    <col min="6170" max="6170" width="24.109375" style="8" bestFit="1" customWidth="1"/>
    <col min="6171" max="6171" width="3.109375" style="8" customWidth="1"/>
    <col min="6172" max="6172" width="0.6640625" style="8" customWidth="1"/>
    <col min="6173" max="6402" width="9" style="8"/>
    <col min="6403" max="6403" width="0.6640625" style="8" customWidth="1"/>
    <col min="6404" max="6414" width="2.109375" style="8" customWidth="1"/>
    <col min="6415" max="6415" width="6" style="8" customWidth="1"/>
    <col min="6416" max="6416" width="22.33203125" style="8" customWidth="1"/>
    <col min="6417" max="6417" width="3.33203125" style="8" bestFit="1" customWidth="1"/>
    <col min="6418" max="6419" width="2.109375" style="8" customWidth="1"/>
    <col min="6420" max="6424" width="3.88671875" style="8" customWidth="1"/>
    <col min="6425" max="6425" width="3.109375" style="8" customWidth="1"/>
    <col min="6426" max="6426" width="24.109375" style="8" bestFit="1" customWidth="1"/>
    <col min="6427" max="6427" width="3.109375" style="8" customWidth="1"/>
    <col min="6428" max="6428" width="0.6640625" style="8" customWidth="1"/>
    <col min="6429" max="6658" width="9" style="8"/>
    <col min="6659" max="6659" width="0.6640625" style="8" customWidth="1"/>
    <col min="6660" max="6670" width="2.109375" style="8" customWidth="1"/>
    <col min="6671" max="6671" width="6" style="8" customWidth="1"/>
    <col min="6672" max="6672" width="22.33203125" style="8" customWidth="1"/>
    <col min="6673" max="6673" width="3.33203125" style="8" bestFit="1" customWidth="1"/>
    <col min="6674" max="6675" width="2.109375" style="8" customWidth="1"/>
    <col min="6676" max="6680" width="3.88671875" style="8" customWidth="1"/>
    <col min="6681" max="6681" width="3.109375" style="8" customWidth="1"/>
    <col min="6682" max="6682" width="24.109375" style="8" bestFit="1" customWidth="1"/>
    <col min="6683" max="6683" width="3.109375" style="8" customWidth="1"/>
    <col min="6684" max="6684" width="0.6640625" style="8" customWidth="1"/>
    <col min="6685" max="6914" width="9" style="8"/>
    <col min="6915" max="6915" width="0.6640625" style="8" customWidth="1"/>
    <col min="6916" max="6926" width="2.109375" style="8" customWidth="1"/>
    <col min="6927" max="6927" width="6" style="8" customWidth="1"/>
    <col min="6928" max="6928" width="22.33203125" style="8" customWidth="1"/>
    <col min="6929" max="6929" width="3.33203125" style="8" bestFit="1" customWidth="1"/>
    <col min="6930" max="6931" width="2.109375" style="8" customWidth="1"/>
    <col min="6932" max="6936" width="3.88671875" style="8" customWidth="1"/>
    <col min="6937" max="6937" width="3.109375" style="8" customWidth="1"/>
    <col min="6938" max="6938" width="24.109375" style="8" bestFit="1" customWidth="1"/>
    <col min="6939" max="6939" width="3.109375" style="8" customWidth="1"/>
    <col min="6940" max="6940" width="0.6640625" style="8" customWidth="1"/>
    <col min="6941" max="7170" width="9" style="8"/>
    <col min="7171" max="7171" width="0.6640625" style="8" customWidth="1"/>
    <col min="7172" max="7182" width="2.109375" style="8" customWidth="1"/>
    <col min="7183" max="7183" width="6" style="8" customWidth="1"/>
    <col min="7184" max="7184" width="22.33203125" style="8" customWidth="1"/>
    <col min="7185" max="7185" width="3.33203125" style="8" bestFit="1" customWidth="1"/>
    <col min="7186" max="7187" width="2.109375" style="8" customWidth="1"/>
    <col min="7188" max="7192" width="3.88671875" style="8" customWidth="1"/>
    <col min="7193" max="7193" width="3.109375" style="8" customWidth="1"/>
    <col min="7194" max="7194" width="24.109375" style="8" bestFit="1" customWidth="1"/>
    <col min="7195" max="7195" width="3.109375" style="8" customWidth="1"/>
    <col min="7196" max="7196" width="0.6640625" style="8" customWidth="1"/>
    <col min="7197" max="7426" width="9" style="8"/>
    <col min="7427" max="7427" width="0.6640625" style="8" customWidth="1"/>
    <col min="7428" max="7438" width="2.109375" style="8" customWidth="1"/>
    <col min="7439" max="7439" width="6" style="8" customWidth="1"/>
    <col min="7440" max="7440" width="22.33203125" style="8" customWidth="1"/>
    <col min="7441" max="7441" width="3.33203125" style="8" bestFit="1" customWidth="1"/>
    <col min="7442" max="7443" width="2.109375" style="8" customWidth="1"/>
    <col min="7444" max="7448" width="3.88671875" style="8" customWidth="1"/>
    <col min="7449" max="7449" width="3.109375" style="8" customWidth="1"/>
    <col min="7450" max="7450" width="24.109375" style="8" bestFit="1" customWidth="1"/>
    <col min="7451" max="7451" width="3.109375" style="8" customWidth="1"/>
    <col min="7452" max="7452" width="0.6640625" style="8" customWidth="1"/>
    <col min="7453" max="7682" width="9" style="8"/>
    <col min="7683" max="7683" width="0.6640625" style="8" customWidth="1"/>
    <col min="7684" max="7694" width="2.109375" style="8" customWidth="1"/>
    <col min="7695" max="7695" width="6" style="8" customWidth="1"/>
    <col min="7696" max="7696" width="22.33203125" style="8" customWidth="1"/>
    <col min="7697" max="7697" width="3.33203125" style="8" bestFit="1" customWidth="1"/>
    <col min="7698" max="7699" width="2.109375" style="8" customWidth="1"/>
    <col min="7700" max="7704" width="3.88671875" style="8" customWidth="1"/>
    <col min="7705" max="7705" width="3.109375" style="8" customWidth="1"/>
    <col min="7706" max="7706" width="24.109375" style="8" bestFit="1" customWidth="1"/>
    <col min="7707" max="7707" width="3.109375" style="8" customWidth="1"/>
    <col min="7708" max="7708" width="0.6640625" style="8" customWidth="1"/>
    <col min="7709" max="7938" width="9" style="8"/>
    <col min="7939" max="7939" width="0.6640625" style="8" customWidth="1"/>
    <col min="7940" max="7950" width="2.109375" style="8" customWidth="1"/>
    <col min="7951" max="7951" width="6" style="8" customWidth="1"/>
    <col min="7952" max="7952" width="22.33203125" style="8" customWidth="1"/>
    <col min="7953" max="7953" width="3.33203125" style="8" bestFit="1" customWidth="1"/>
    <col min="7954" max="7955" width="2.109375" style="8" customWidth="1"/>
    <col min="7956" max="7960" width="3.88671875" style="8" customWidth="1"/>
    <col min="7961" max="7961" width="3.109375" style="8" customWidth="1"/>
    <col min="7962" max="7962" width="24.109375" style="8" bestFit="1" customWidth="1"/>
    <col min="7963" max="7963" width="3.109375" style="8" customWidth="1"/>
    <col min="7964" max="7964" width="0.6640625" style="8" customWidth="1"/>
    <col min="7965" max="8194" width="9" style="8"/>
    <col min="8195" max="8195" width="0.6640625" style="8" customWidth="1"/>
    <col min="8196" max="8206" width="2.109375" style="8" customWidth="1"/>
    <col min="8207" max="8207" width="6" style="8" customWidth="1"/>
    <col min="8208" max="8208" width="22.33203125" style="8" customWidth="1"/>
    <col min="8209" max="8209" width="3.33203125" style="8" bestFit="1" customWidth="1"/>
    <col min="8210" max="8211" width="2.109375" style="8" customWidth="1"/>
    <col min="8212" max="8216" width="3.88671875" style="8" customWidth="1"/>
    <col min="8217" max="8217" width="3.109375" style="8" customWidth="1"/>
    <col min="8218" max="8218" width="24.109375" style="8" bestFit="1" customWidth="1"/>
    <col min="8219" max="8219" width="3.109375" style="8" customWidth="1"/>
    <col min="8220" max="8220" width="0.6640625" style="8" customWidth="1"/>
    <col min="8221" max="8450" width="9" style="8"/>
    <col min="8451" max="8451" width="0.6640625" style="8" customWidth="1"/>
    <col min="8452" max="8462" width="2.109375" style="8" customWidth="1"/>
    <col min="8463" max="8463" width="6" style="8" customWidth="1"/>
    <col min="8464" max="8464" width="22.33203125" style="8" customWidth="1"/>
    <col min="8465" max="8465" width="3.33203125" style="8" bestFit="1" customWidth="1"/>
    <col min="8466" max="8467" width="2.109375" style="8" customWidth="1"/>
    <col min="8468" max="8472" width="3.88671875" style="8" customWidth="1"/>
    <col min="8473" max="8473" width="3.109375" style="8" customWidth="1"/>
    <col min="8474" max="8474" width="24.109375" style="8" bestFit="1" customWidth="1"/>
    <col min="8475" max="8475" width="3.109375" style="8" customWidth="1"/>
    <col min="8476" max="8476" width="0.6640625" style="8" customWidth="1"/>
    <col min="8477" max="8706" width="9" style="8"/>
    <col min="8707" max="8707" width="0.6640625" style="8" customWidth="1"/>
    <col min="8708" max="8718" width="2.109375" style="8" customWidth="1"/>
    <col min="8719" max="8719" width="6" style="8" customWidth="1"/>
    <col min="8720" max="8720" width="22.33203125" style="8" customWidth="1"/>
    <col min="8721" max="8721" width="3.33203125" style="8" bestFit="1" customWidth="1"/>
    <col min="8722" max="8723" width="2.109375" style="8" customWidth="1"/>
    <col min="8724" max="8728" width="3.88671875" style="8" customWidth="1"/>
    <col min="8729" max="8729" width="3.109375" style="8" customWidth="1"/>
    <col min="8730" max="8730" width="24.109375" style="8" bestFit="1" customWidth="1"/>
    <col min="8731" max="8731" width="3.109375" style="8" customWidth="1"/>
    <col min="8732" max="8732" width="0.6640625" style="8" customWidth="1"/>
    <col min="8733" max="8962" width="9" style="8"/>
    <col min="8963" max="8963" width="0.6640625" style="8" customWidth="1"/>
    <col min="8964" max="8974" width="2.109375" style="8" customWidth="1"/>
    <col min="8975" max="8975" width="6" style="8" customWidth="1"/>
    <col min="8976" max="8976" width="22.33203125" style="8" customWidth="1"/>
    <col min="8977" max="8977" width="3.33203125" style="8" bestFit="1" customWidth="1"/>
    <col min="8978" max="8979" width="2.109375" style="8" customWidth="1"/>
    <col min="8980" max="8984" width="3.88671875" style="8" customWidth="1"/>
    <col min="8985" max="8985" width="3.109375" style="8" customWidth="1"/>
    <col min="8986" max="8986" width="24.109375" style="8" bestFit="1" customWidth="1"/>
    <col min="8987" max="8987" width="3.109375" style="8" customWidth="1"/>
    <col min="8988" max="8988" width="0.6640625" style="8" customWidth="1"/>
    <col min="8989" max="9218" width="9" style="8"/>
    <col min="9219" max="9219" width="0.6640625" style="8" customWidth="1"/>
    <col min="9220" max="9230" width="2.109375" style="8" customWidth="1"/>
    <col min="9231" max="9231" width="6" style="8" customWidth="1"/>
    <col min="9232" max="9232" width="22.33203125" style="8" customWidth="1"/>
    <col min="9233" max="9233" width="3.33203125" style="8" bestFit="1" customWidth="1"/>
    <col min="9234" max="9235" width="2.109375" style="8" customWidth="1"/>
    <col min="9236" max="9240" width="3.88671875" style="8" customWidth="1"/>
    <col min="9241" max="9241" width="3.109375" style="8" customWidth="1"/>
    <col min="9242" max="9242" width="24.109375" style="8" bestFit="1" customWidth="1"/>
    <col min="9243" max="9243" width="3.109375" style="8" customWidth="1"/>
    <col min="9244" max="9244" width="0.6640625" style="8" customWidth="1"/>
    <col min="9245" max="9474" width="9" style="8"/>
    <col min="9475" max="9475" width="0.6640625" style="8" customWidth="1"/>
    <col min="9476" max="9486" width="2.109375" style="8" customWidth="1"/>
    <col min="9487" max="9487" width="6" style="8" customWidth="1"/>
    <col min="9488" max="9488" width="22.33203125" style="8" customWidth="1"/>
    <col min="9489" max="9489" width="3.33203125" style="8" bestFit="1" customWidth="1"/>
    <col min="9490" max="9491" width="2.109375" style="8" customWidth="1"/>
    <col min="9492" max="9496" width="3.88671875" style="8" customWidth="1"/>
    <col min="9497" max="9497" width="3.109375" style="8" customWidth="1"/>
    <col min="9498" max="9498" width="24.109375" style="8" bestFit="1" customWidth="1"/>
    <col min="9499" max="9499" width="3.109375" style="8" customWidth="1"/>
    <col min="9500" max="9500" width="0.6640625" style="8" customWidth="1"/>
    <col min="9501" max="9730" width="9" style="8"/>
    <col min="9731" max="9731" width="0.6640625" style="8" customWidth="1"/>
    <col min="9732" max="9742" width="2.109375" style="8" customWidth="1"/>
    <col min="9743" max="9743" width="6" style="8" customWidth="1"/>
    <col min="9744" max="9744" width="22.33203125" style="8" customWidth="1"/>
    <col min="9745" max="9745" width="3.33203125" style="8" bestFit="1" customWidth="1"/>
    <col min="9746" max="9747" width="2.109375" style="8" customWidth="1"/>
    <col min="9748" max="9752" width="3.88671875" style="8" customWidth="1"/>
    <col min="9753" max="9753" width="3.109375" style="8" customWidth="1"/>
    <col min="9754" max="9754" width="24.109375" style="8" bestFit="1" customWidth="1"/>
    <col min="9755" max="9755" width="3.109375" style="8" customWidth="1"/>
    <col min="9756" max="9756" width="0.6640625" style="8" customWidth="1"/>
    <col min="9757" max="9986" width="9" style="8"/>
    <col min="9987" max="9987" width="0.6640625" style="8" customWidth="1"/>
    <col min="9988" max="9998" width="2.109375" style="8" customWidth="1"/>
    <col min="9999" max="9999" width="6" style="8" customWidth="1"/>
    <col min="10000" max="10000" width="22.33203125" style="8" customWidth="1"/>
    <col min="10001" max="10001" width="3.33203125" style="8" bestFit="1" customWidth="1"/>
    <col min="10002" max="10003" width="2.109375" style="8" customWidth="1"/>
    <col min="10004" max="10008" width="3.88671875" style="8" customWidth="1"/>
    <col min="10009" max="10009" width="3.109375" style="8" customWidth="1"/>
    <col min="10010" max="10010" width="24.109375" style="8" bestFit="1" customWidth="1"/>
    <col min="10011" max="10011" width="3.109375" style="8" customWidth="1"/>
    <col min="10012" max="10012" width="0.6640625" style="8" customWidth="1"/>
    <col min="10013" max="10242" width="9" style="8"/>
    <col min="10243" max="10243" width="0.6640625" style="8" customWidth="1"/>
    <col min="10244" max="10254" width="2.109375" style="8" customWidth="1"/>
    <col min="10255" max="10255" width="6" style="8" customWidth="1"/>
    <col min="10256" max="10256" width="22.33203125" style="8" customWidth="1"/>
    <col min="10257" max="10257" width="3.33203125" style="8" bestFit="1" customWidth="1"/>
    <col min="10258" max="10259" width="2.109375" style="8" customWidth="1"/>
    <col min="10260" max="10264" width="3.88671875" style="8" customWidth="1"/>
    <col min="10265" max="10265" width="3.109375" style="8" customWidth="1"/>
    <col min="10266" max="10266" width="24.109375" style="8" bestFit="1" customWidth="1"/>
    <col min="10267" max="10267" width="3.109375" style="8" customWidth="1"/>
    <col min="10268" max="10268" width="0.6640625" style="8" customWidth="1"/>
    <col min="10269" max="10498" width="9" style="8"/>
    <col min="10499" max="10499" width="0.6640625" style="8" customWidth="1"/>
    <col min="10500" max="10510" width="2.109375" style="8" customWidth="1"/>
    <col min="10511" max="10511" width="6" style="8" customWidth="1"/>
    <col min="10512" max="10512" width="22.33203125" style="8" customWidth="1"/>
    <col min="10513" max="10513" width="3.33203125" style="8" bestFit="1" customWidth="1"/>
    <col min="10514" max="10515" width="2.109375" style="8" customWidth="1"/>
    <col min="10516" max="10520" width="3.88671875" style="8" customWidth="1"/>
    <col min="10521" max="10521" width="3.109375" style="8" customWidth="1"/>
    <col min="10522" max="10522" width="24.109375" style="8" bestFit="1" customWidth="1"/>
    <col min="10523" max="10523" width="3.109375" style="8" customWidth="1"/>
    <col min="10524" max="10524" width="0.6640625" style="8" customWidth="1"/>
    <col min="10525" max="10754" width="9" style="8"/>
    <col min="10755" max="10755" width="0.6640625" style="8" customWidth="1"/>
    <col min="10756" max="10766" width="2.109375" style="8" customWidth="1"/>
    <col min="10767" max="10767" width="6" style="8" customWidth="1"/>
    <col min="10768" max="10768" width="22.33203125" style="8" customWidth="1"/>
    <col min="10769" max="10769" width="3.33203125" style="8" bestFit="1" customWidth="1"/>
    <col min="10770" max="10771" width="2.109375" style="8" customWidth="1"/>
    <col min="10772" max="10776" width="3.88671875" style="8" customWidth="1"/>
    <col min="10777" max="10777" width="3.109375" style="8" customWidth="1"/>
    <col min="10778" max="10778" width="24.109375" style="8" bestFit="1" customWidth="1"/>
    <col min="10779" max="10779" width="3.109375" style="8" customWidth="1"/>
    <col min="10780" max="10780" width="0.6640625" style="8" customWidth="1"/>
    <col min="10781" max="11010" width="9" style="8"/>
    <col min="11011" max="11011" width="0.6640625" style="8" customWidth="1"/>
    <col min="11012" max="11022" width="2.109375" style="8" customWidth="1"/>
    <col min="11023" max="11023" width="6" style="8" customWidth="1"/>
    <col min="11024" max="11024" width="22.33203125" style="8" customWidth="1"/>
    <col min="11025" max="11025" width="3.33203125" style="8" bestFit="1" customWidth="1"/>
    <col min="11026" max="11027" width="2.109375" style="8" customWidth="1"/>
    <col min="11028" max="11032" width="3.88671875" style="8" customWidth="1"/>
    <col min="11033" max="11033" width="3.109375" style="8" customWidth="1"/>
    <col min="11034" max="11034" width="24.109375" style="8" bestFit="1" customWidth="1"/>
    <col min="11035" max="11035" width="3.109375" style="8" customWidth="1"/>
    <col min="11036" max="11036" width="0.6640625" style="8" customWidth="1"/>
    <col min="11037" max="11266" width="9" style="8"/>
    <col min="11267" max="11267" width="0.6640625" style="8" customWidth="1"/>
    <col min="11268" max="11278" width="2.109375" style="8" customWidth="1"/>
    <col min="11279" max="11279" width="6" style="8" customWidth="1"/>
    <col min="11280" max="11280" width="22.33203125" style="8" customWidth="1"/>
    <col min="11281" max="11281" width="3.33203125" style="8" bestFit="1" customWidth="1"/>
    <col min="11282" max="11283" width="2.109375" style="8" customWidth="1"/>
    <col min="11284" max="11288" width="3.88671875" style="8" customWidth="1"/>
    <col min="11289" max="11289" width="3.109375" style="8" customWidth="1"/>
    <col min="11290" max="11290" width="24.109375" style="8" bestFit="1" customWidth="1"/>
    <col min="11291" max="11291" width="3.109375" style="8" customWidth="1"/>
    <col min="11292" max="11292" width="0.6640625" style="8" customWidth="1"/>
    <col min="11293" max="11522" width="9" style="8"/>
    <col min="11523" max="11523" width="0.6640625" style="8" customWidth="1"/>
    <col min="11524" max="11534" width="2.109375" style="8" customWidth="1"/>
    <col min="11535" max="11535" width="6" style="8" customWidth="1"/>
    <col min="11536" max="11536" width="22.33203125" style="8" customWidth="1"/>
    <col min="11537" max="11537" width="3.33203125" style="8" bestFit="1" customWidth="1"/>
    <col min="11538" max="11539" width="2.109375" style="8" customWidth="1"/>
    <col min="11540" max="11544" width="3.88671875" style="8" customWidth="1"/>
    <col min="11545" max="11545" width="3.109375" style="8" customWidth="1"/>
    <col min="11546" max="11546" width="24.109375" style="8" bestFit="1" customWidth="1"/>
    <col min="11547" max="11547" width="3.109375" style="8" customWidth="1"/>
    <col min="11548" max="11548" width="0.6640625" style="8" customWidth="1"/>
    <col min="11549" max="11778" width="9" style="8"/>
    <col min="11779" max="11779" width="0.6640625" style="8" customWidth="1"/>
    <col min="11780" max="11790" width="2.109375" style="8" customWidth="1"/>
    <col min="11791" max="11791" width="6" style="8" customWidth="1"/>
    <col min="11792" max="11792" width="22.33203125" style="8" customWidth="1"/>
    <col min="11793" max="11793" width="3.33203125" style="8" bestFit="1" customWidth="1"/>
    <col min="11794" max="11795" width="2.109375" style="8" customWidth="1"/>
    <col min="11796" max="11800" width="3.88671875" style="8" customWidth="1"/>
    <col min="11801" max="11801" width="3.109375" style="8" customWidth="1"/>
    <col min="11802" max="11802" width="24.109375" style="8" bestFit="1" customWidth="1"/>
    <col min="11803" max="11803" width="3.109375" style="8" customWidth="1"/>
    <col min="11804" max="11804" width="0.6640625" style="8" customWidth="1"/>
    <col min="11805" max="12034" width="9" style="8"/>
    <col min="12035" max="12035" width="0.6640625" style="8" customWidth="1"/>
    <col min="12036" max="12046" width="2.109375" style="8" customWidth="1"/>
    <col min="12047" max="12047" width="6" style="8" customWidth="1"/>
    <col min="12048" max="12048" width="22.33203125" style="8" customWidth="1"/>
    <col min="12049" max="12049" width="3.33203125" style="8" bestFit="1" customWidth="1"/>
    <col min="12050" max="12051" width="2.109375" style="8" customWidth="1"/>
    <col min="12052" max="12056" width="3.88671875" style="8" customWidth="1"/>
    <col min="12057" max="12057" width="3.109375" style="8" customWidth="1"/>
    <col min="12058" max="12058" width="24.109375" style="8" bestFit="1" customWidth="1"/>
    <col min="12059" max="12059" width="3.109375" style="8" customWidth="1"/>
    <col min="12060" max="12060" width="0.6640625" style="8" customWidth="1"/>
    <col min="12061" max="12290" width="9" style="8"/>
    <col min="12291" max="12291" width="0.6640625" style="8" customWidth="1"/>
    <col min="12292" max="12302" width="2.109375" style="8" customWidth="1"/>
    <col min="12303" max="12303" width="6" style="8" customWidth="1"/>
    <col min="12304" max="12304" width="22.33203125" style="8" customWidth="1"/>
    <col min="12305" max="12305" width="3.33203125" style="8" bestFit="1" customWidth="1"/>
    <col min="12306" max="12307" width="2.109375" style="8" customWidth="1"/>
    <col min="12308" max="12312" width="3.88671875" style="8" customWidth="1"/>
    <col min="12313" max="12313" width="3.109375" style="8" customWidth="1"/>
    <col min="12314" max="12314" width="24.109375" style="8" bestFit="1" customWidth="1"/>
    <col min="12315" max="12315" width="3.109375" style="8" customWidth="1"/>
    <col min="12316" max="12316" width="0.6640625" style="8" customWidth="1"/>
    <col min="12317" max="12546" width="9" style="8"/>
    <col min="12547" max="12547" width="0.6640625" style="8" customWidth="1"/>
    <col min="12548" max="12558" width="2.109375" style="8" customWidth="1"/>
    <col min="12559" max="12559" width="6" style="8" customWidth="1"/>
    <col min="12560" max="12560" width="22.33203125" style="8" customWidth="1"/>
    <col min="12561" max="12561" width="3.33203125" style="8" bestFit="1" customWidth="1"/>
    <col min="12562" max="12563" width="2.109375" style="8" customWidth="1"/>
    <col min="12564" max="12568" width="3.88671875" style="8" customWidth="1"/>
    <col min="12569" max="12569" width="3.109375" style="8" customWidth="1"/>
    <col min="12570" max="12570" width="24.109375" style="8" bestFit="1" customWidth="1"/>
    <col min="12571" max="12571" width="3.109375" style="8" customWidth="1"/>
    <col min="12572" max="12572" width="0.6640625" style="8" customWidth="1"/>
    <col min="12573" max="12802" width="9" style="8"/>
    <col min="12803" max="12803" width="0.6640625" style="8" customWidth="1"/>
    <col min="12804" max="12814" width="2.109375" style="8" customWidth="1"/>
    <col min="12815" max="12815" width="6" style="8" customWidth="1"/>
    <col min="12816" max="12816" width="22.33203125" style="8" customWidth="1"/>
    <col min="12817" max="12817" width="3.33203125" style="8" bestFit="1" customWidth="1"/>
    <col min="12818" max="12819" width="2.109375" style="8" customWidth="1"/>
    <col min="12820" max="12824" width="3.88671875" style="8" customWidth="1"/>
    <col min="12825" max="12825" width="3.109375" style="8" customWidth="1"/>
    <col min="12826" max="12826" width="24.109375" style="8" bestFit="1" customWidth="1"/>
    <col min="12827" max="12827" width="3.109375" style="8" customWidth="1"/>
    <col min="12828" max="12828" width="0.6640625" style="8" customWidth="1"/>
    <col min="12829" max="13058" width="9" style="8"/>
    <col min="13059" max="13059" width="0.6640625" style="8" customWidth="1"/>
    <col min="13060" max="13070" width="2.109375" style="8" customWidth="1"/>
    <col min="13071" max="13071" width="6" style="8" customWidth="1"/>
    <col min="13072" max="13072" width="22.33203125" style="8" customWidth="1"/>
    <col min="13073" max="13073" width="3.33203125" style="8" bestFit="1" customWidth="1"/>
    <col min="13074" max="13075" width="2.109375" style="8" customWidth="1"/>
    <col min="13076" max="13080" width="3.88671875" style="8" customWidth="1"/>
    <col min="13081" max="13081" width="3.109375" style="8" customWidth="1"/>
    <col min="13082" max="13082" width="24.109375" style="8" bestFit="1" customWidth="1"/>
    <col min="13083" max="13083" width="3.109375" style="8" customWidth="1"/>
    <col min="13084" max="13084" width="0.6640625" style="8" customWidth="1"/>
    <col min="13085" max="13314" width="9" style="8"/>
    <col min="13315" max="13315" width="0.6640625" style="8" customWidth="1"/>
    <col min="13316" max="13326" width="2.109375" style="8" customWidth="1"/>
    <col min="13327" max="13327" width="6" style="8" customWidth="1"/>
    <col min="13328" max="13328" width="22.33203125" style="8" customWidth="1"/>
    <col min="13329" max="13329" width="3.33203125" style="8" bestFit="1" customWidth="1"/>
    <col min="13330" max="13331" width="2.109375" style="8" customWidth="1"/>
    <col min="13332" max="13336" width="3.88671875" style="8" customWidth="1"/>
    <col min="13337" max="13337" width="3.109375" style="8" customWidth="1"/>
    <col min="13338" max="13338" width="24.109375" style="8" bestFit="1" customWidth="1"/>
    <col min="13339" max="13339" width="3.109375" style="8" customWidth="1"/>
    <col min="13340" max="13340" width="0.6640625" style="8" customWidth="1"/>
    <col min="13341" max="13570" width="9" style="8"/>
    <col min="13571" max="13571" width="0.6640625" style="8" customWidth="1"/>
    <col min="13572" max="13582" width="2.109375" style="8" customWidth="1"/>
    <col min="13583" max="13583" width="6" style="8" customWidth="1"/>
    <col min="13584" max="13584" width="22.33203125" style="8" customWidth="1"/>
    <col min="13585" max="13585" width="3.33203125" style="8" bestFit="1" customWidth="1"/>
    <col min="13586" max="13587" width="2.109375" style="8" customWidth="1"/>
    <col min="13588" max="13592" width="3.88671875" style="8" customWidth="1"/>
    <col min="13593" max="13593" width="3.109375" style="8" customWidth="1"/>
    <col min="13594" max="13594" width="24.109375" style="8" bestFit="1" customWidth="1"/>
    <col min="13595" max="13595" width="3.109375" style="8" customWidth="1"/>
    <col min="13596" max="13596" width="0.6640625" style="8" customWidth="1"/>
    <col min="13597" max="13826" width="9" style="8"/>
    <col min="13827" max="13827" width="0.6640625" style="8" customWidth="1"/>
    <col min="13828" max="13838" width="2.109375" style="8" customWidth="1"/>
    <col min="13839" max="13839" width="6" style="8" customWidth="1"/>
    <col min="13840" max="13840" width="22.33203125" style="8" customWidth="1"/>
    <col min="13841" max="13841" width="3.33203125" style="8" bestFit="1" customWidth="1"/>
    <col min="13842" max="13843" width="2.109375" style="8" customWidth="1"/>
    <col min="13844" max="13848" width="3.88671875" style="8" customWidth="1"/>
    <col min="13849" max="13849" width="3.109375" style="8" customWidth="1"/>
    <col min="13850" max="13850" width="24.109375" style="8" bestFit="1" customWidth="1"/>
    <col min="13851" max="13851" width="3.109375" style="8" customWidth="1"/>
    <col min="13852" max="13852" width="0.6640625" style="8" customWidth="1"/>
    <col min="13853" max="14082" width="9" style="8"/>
    <col min="14083" max="14083" width="0.6640625" style="8" customWidth="1"/>
    <col min="14084" max="14094" width="2.109375" style="8" customWidth="1"/>
    <col min="14095" max="14095" width="6" style="8" customWidth="1"/>
    <col min="14096" max="14096" width="22.33203125" style="8" customWidth="1"/>
    <col min="14097" max="14097" width="3.33203125" style="8" bestFit="1" customWidth="1"/>
    <col min="14098" max="14099" width="2.109375" style="8" customWidth="1"/>
    <col min="14100" max="14104" width="3.88671875" style="8" customWidth="1"/>
    <col min="14105" max="14105" width="3.109375" style="8" customWidth="1"/>
    <col min="14106" max="14106" width="24.109375" style="8" bestFit="1" customWidth="1"/>
    <col min="14107" max="14107" width="3.109375" style="8" customWidth="1"/>
    <col min="14108" max="14108" width="0.6640625" style="8" customWidth="1"/>
    <col min="14109" max="14338" width="9" style="8"/>
    <col min="14339" max="14339" width="0.6640625" style="8" customWidth="1"/>
    <col min="14340" max="14350" width="2.109375" style="8" customWidth="1"/>
    <col min="14351" max="14351" width="6" style="8" customWidth="1"/>
    <col min="14352" max="14352" width="22.33203125" style="8" customWidth="1"/>
    <col min="14353" max="14353" width="3.33203125" style="8" bestFit="1" customWidth="1"/>
    <col min="14354" max="14355" width="2.109375" style="8" customWidth="1"/>
    <col min="14356" max="14360" width="3.88671875" style="8" customWidth="1"/>
    <col min="14361" max="14361" width="3.109375" style="8" customWidth="1"/>
    <col min="14362" max="14362" width="24.109375" style="8" bestFit="1" customWidth="1"/>
    <col min="14363" max="14363" width="3.109375" style="8" customWidth="1"/>
    <col min="14364" max="14364" width="0.6640625" style="8" customWidth="1"/>
    <col min="14365" max="14594" width="9" style="8"/>
    <col min="14595" max="14595" width="0.6640625" style="8" customWidth="1"/>
    <col min="14596" max="14606" width="2.109375" style="8" customWidth="1"/>
    <col min="14607" max="14607" width="6" style="8" customWidth="1"/>
    <col min="14608" max="14608" width="22.33203125" style="8" customWidth="1"/>
    <col min="14609" max="14609" width="3.33203125" style="8" bestFit="1" customWidth="1"/>
    <col min="14610" max="14611" width="2.109375" style="8" customWidth="1"/>
    <col min="14612" max="14616" width="3.88671875" style="8" customWidth="1"/>
    <col min="14617" max="14617" width="3.109375" style="8" customWidth="1"/>
    <col min="14618" max="14618" width="24.109375" style="8" bestFit="1" customWidth="1"/>
    <col min="14619" max="14619" width="3.109375" style="8" customWidth="1"/>
    <col min="14620" max="14620" width="0.6640625" style="8" customWidth="1"/>
    <col min="14621" max="14850" width="9" style="8"/>
    <col min="14851" max="14851" width="0.6640625" style="8" customWidth="1"/>
    <col min="14852" max="14862" width="2.109375" style="8" customWidth="1"/>
    <col min="14863" max="14863" width="6" style="8" customWidth="1"/>
    <col min="14864" max="14864" width="22.33203125" style="8" customWidth="1"/>
    <col min="14865" max="14865" width="3.33203125" style="8" bestFit="1" customWidth="1"/>
    <col min="14866" max="14867" width="2.109375" style="8" customWidth="1"/>
    <col min="14868" max="14872" width="3.88671875" style="8" customWidth="1"/>
    <col min="14873" max="14873" width="3.109375" style="8" customWidth="1"/>
    <col min="14874" max="14874" width="24.109375" style="8" bestFit="1" customWidth="1"/>
    <col min="14875" max="14875" width="3.109375" style="8" customWidth="1"/>
    <col min="14876" max="14876" width="0.6640625" style="8" customWidth="1"/>
    <col min="14877" max="15106" width="9" style="8"/>
    <col min="15107" max="15107" width="0.6640625" style="8" customWidth="1"/>
    <col min="15108" max="15118" width="2.109375" style="8" customWidth="1"/>
    <col min="15119" max="15119" width="6" style="8" customWidth="1"/>
    <col min="15120" max="15120" width="22.33203125" style="8" customWidth="1"/>
    <col min="15121" max="15121" width="3.33203125" style="8" bestFit="1" customWidth="1"/>
    <col min="15122" max="15123" width="2.109375" style="8" customWidth="1"/>
    <col min="15124" max="15128" width="3.88671875" style="8" customWidth="1"/>
    <col min="15129" max="15129" width="3.109375" style="8" customWidth="1"/>
    <col min="15130" max="15130" width="24.109375" style="8" bestFit="1" customWidth="1"/>
    <col min="15131" max="15131" width="3.109375" style="8" customWidth="1"/>
    <col min="15132" max="15132" width="0.6640625" style="8" customWidth="1"/>
    <col min="15133" max="15362" width="9" style="8"/>
    <col min="15363" max="15363" width="0.6640625" style="8" customWidth="1"/>
    <col min="15364" max="15374" width="2.109375" style="8" customWidth="1"/>
    <col min="15375" max="15375" width="6" style="8" customWidth="1"/>
    <col min="15376" max="15376" width="22.33203125" style="8" customWidth="1"/>
    <col min="15377" max="15377" width="3.33203125" style="8" bestFit="1" customWidth="1"/>
    <col min="15378" max="15379" width="2.109375" style="8" customWidth="1"/>
    <col min="15380" max="15384" width="3.88671875" style="8" customWidth="1"/>
    <col min="15385" max="15385" width="3.109375" style="8" customWidth="1"/>
    <col min="15386" max="15386" width="24.109375" style="8" bestFit="1" customWidth="1"/>
    <col min="15387" max="15387" width="3.109375" style="8" customWidth="1"/>
    <col min="15388" max="15388" width="0.6640625" style="8" customWidth="1"/>
    <col min="15389" max="15618" width="9" style="8"/>
    <col min="15619" max="15619" width="0.6640625" style="8" customWidth="1"/>
    <col min="15620" max="15630" width="2.109375" style="8" customWidth="1"/>
    <col min="15631" max="15631" width="6" style="8" customWidth="1"/>
    <col min="15632" max="15632" width="22.33203125" style="8" customWidth="1"/>
    <col min="15633" max="15633" width="3.33203125" style="8" bestFit="1" customWidth="1"/>
    <col min="15634" max="15635" width="2.109375" style="8" customWidth="1"/>
    <col min="15636" max="15640" width="3.88671875" style="8" customWidth="1"/>
    <col min="15641" max="15641" width="3.109375" style="8" customWidth="1"/>
    <col min="15642" max="15642" width="24.109375" style="8" bestFit="1" customWidth="1"/>
    <col min="15643" max="15643" width="3.109375" style="8" customWidth="1"/>
    <col min="15644" max="15644" width="0.6640625" style="8" customWidth="1"/>
    <col min="15645" max="15874" width="9" style="8"/>
    <col min="15875" max="15875" width="0.6640625" style="8" customWidth="1"/>
    <col min="15876" max="15886" width="2.109375" style="8" customWidth="1"/>
    <col min="15887" max="15887" width="6" style="8" customWidth="1"/>
    <col min="15888" max="15888" width="22.33203125" style="8" customWidth="1"/>
    <col min="15889" max="15889" width="3.33203125" style="8" bestFit="1" customWidth="1"/>
    <col min="15890" max="15891" width="2.109375" style="8" customWidth="1"/>
    <col min="15892" max="15896" width="3.88671875" style="8" customWidth="1"/>
    <col min="15897" max="15897" width="3.109375" style="8" customWidth="1"/>
    <col min="15898" max="15898" width="24.109375" style="8" bestFit="1" customWidth="1"/>
    <col min="15899" max="15899" width="3.109375" style="8" customWidth="1"/>
    <col min="15900" max="15900" width="0.6640625" style="8" customWidth="1"/>
    <col min="15901" max="16130" width="9" style="8"/>
    <col min="16131" max="16131" width="0.6640625" style="8" customWidth="1"/>
    <col min="16132" max="16142" width="2.109375" style="8" customWidth="1"/>
    <col min="16143" max="16143" width="6" style="8" customWidth="1"/>
    <col min="16144" max="16144" width="22.33203125" style="8" customWidth="1"/>
    <col min="16145" max="16145" width="3.33203125" style="8" bestFit="1" customWidth="1"/>
    <col min="16146" max="16147" width="2.109375" style="8" customWidth="1"/>
    <col min="16148" max="16152" width="3.88671875" style="8" customWidth="1"/>
    <col min="16153" max="16153" width="3.109375" style="8" customWidth="1"/>
    <col min="16154" max="16154" width="24.109375" style="8" bestFit="1" customWidth="1"/>
    <col min="16155" max="16155" width="3.109375" style="8" customWidth="1"/>
    <col min="16156" max="16156" width="0.6640625" style="8" customWidth="1"/>
    <col min="16157" max="16384" width="9" style="8"/>
  </cols>
  <sheetData>
    <row r="1" spans="1:63" s="5" customForma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63" ht="23.25" customHeight="1" x14ac:dyDescent="0.3">
      <c r="C2" s="7"/>
      <c r="D2" s="210" t="s">
        <v>361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</row>
    <row r="3" spans="1:63" ht="21" customHeight="1" x14ac:dyDescent="0.2">
      <c r="D3" s="211" t="s">
        <v>362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</row>
    <row r="4" spans="1:63" s="10" customFormat="1" ht="16.5" customHeight="1" thickBot="1" x14ac:dyDescent="0.25">
      <c r="A4" s="9"/>
      <c r="B4" s="9"/>
      <c r="D4" s="11"/>
      <c r="AA4" s="12" t="s">
        <v>353</v>
      </c>
    </row>
    <row r="5" spans="1:63" s="14" customFormat="1" ht="14.25" customHeight="1" thickBot="1" x14ac:dyDescent="0.25">
      <c r="A5" s="13" t="s">
        <v>330</v>
      </c>
      <c r="B5" s="13" t="s">
        <v>331</v>
      </c>
      <c r="D5" s="212" t="s">
        <v>0</v>
      </c>
      <c r="E5" s="213"/>
      <c r="F5" s="213"/>
      <c r="G5" s="213"/>
      <c r="H5" s="213"/>
      <c r="I5" s="213"/>
      <c r="J5" s="213"/>
      <c r="K5" s="214"/>
      <c r="L5" s="214"/>
      <c r="M5" s="214"/>
      <c r="N5" s="214"/>
      <c r="O5" s="214"/>
      <c r="P5" s="215" t="s">
        <v>332</v>
      </c>
      <c r="Q5" s="216"/>
      <c r="R5" s="213" t="s">
        <v>0</v>
      </c>
      <c r="S5" s="213"/>
      <c r="T5" s="213"/>
      <c r="U5" s="213"/>
      <c r="V5" s="213"/>
      <c r="W5" s="213"/>
      <c r="X5" s="213"/>
      <c r="Y5" s="213"/>
      <c r="Z5" s="215" t="s">
        <v>332</v>
      </c>
      <c r="AA5" s="216"/>
    </row>
    <row r="6" spans="1:63" ht="14.7" customHeight="1" x14ac:dyDescent="0.2">
      <c r="D6" s="15" t="s">
        <v>333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334</v>
      </c>
      <c r="S6" s="16"/>
      <c r="T6" s="16"/>
      <c r="U6" s="16"/>
      <c r="V6" s="16"/>
      <c r="W6" s="16"/>
      <c r="X6" s="16"/>
      <c r="Y6" s="11"/>
      <c r="Z6" s="18"/>
      <c r="AA6" s="20"/>
      <c r="BJ6" s="209"/>
      <c r="BK6" s="209"/>
    </row>
    <row r="7" spans="1:63" ht="14.7" customHeight="1" x14ac:dyDescent="0.2">
      <c r="A7" s="6" t="s">
        <v>3</v>
      </c>
      <c r="B7" s="6" t="s">
        <v>116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34572576</v>
      </c>
      <c r="Q7" s="23" t="s">
        <v>357</v>
      </c>
      <c r="R7" s="16"/>
      <c r="S7" s="16" t="s">
        <v>117</v>
      </c>
      <c r="T7" s="16"/>
      <c r="U7" s="16"/>
      <c r="V7" s="16"/>
      <c r="W7" s="16"/>
      <c r="X7" s="16"/>
      <c r="Y7" s="11"/>
      <c r="Z7" s="22">
        <v>14445588</v>
      </c>
      <c r="AA7" s="24"/>
      <c r="AD7" s="8">
        <f>IF(AND(AD8="-",AD49="-",AD52="-"),"-",SUM(AD8,AD49,AD52))</f>
        <v>34572576462</v>
      </c>
      <c r="AE7" s="8">
        <f>IF(COUNTIF(AE8:AE12,"-")=COUNTA(AE8:AE12),"-",SUM(AE8:AE12))</f>
        <v>14445587662</v>
      </c>
      <c r="BJ7" s="209"/>
      <c r="BK7" s="209"/>
    </row>
    <row r="8" spans="1:63" ht="14.7" customHeight="1" x14ac:dyDescent="0.2">
      <c r="A8" s="6" t="s">
        <v>5</v>
      </c>
      <c r="B8" s="6" t="s">
        <v>118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34193112</v>
      </c>
      <c r="Q8" s="23"/>
      <c r="R8" s="16"/>
      <c r="S8" s="16"/>
      <c r="T8" s="16" t="s">
        <v>363</v>
      </c>
      <c r="U8" s="16"/>
      <c r="V8" s="16"/>
      <c r="W8" s="16"/>
      <c r="X8" s="16"/>
      <c r="Y8" s="11"/>
      <c r="Z8" s="22">
        <v>9566724</v>
      </c>
      <c r="AA8" s="24"/>
      <c r="AD8" s="8">
        <f>IF(AND(AD9="-",AD33="-",COUNTIF(AD46:AD48,"-")=COUNTA(AD46:AD48)),"-",SUM(AD9,AD33,AD46:AD48))</f>
        <v>34193112227</v>
      </c>
      <c r="AE8" s="8">
        <v>9566724008</v>
      </c>
      <c r="BJ8" s="209"/>
      <c r="BK8" s="209"/>
    </row>
    <row r="9" spans="1:63" ht="14.7" customHeight="1" x14ac:dyDescent="0.2">
      <c r="A9" s="6" t="s">
        <v>7</v>
      </c>
      <c r="B9" s="6" t="s">
        <v>119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10035230</v>
      </c>
      <c r="Q9" s="23"/>
      <c r="R9" s="16"/>
      <c r="S9" s="16"/>
      <c r="T9" s="16" t="s">
        <v>120</v>
      </c>
      <c r="U9" s="16"/>
      <c r="V9" s="16"/>
      <c r="W9" s="16"/>
      <c r="X9" s="16"/>
      <c r="Y9" s="11"/>
      <c r="Z9" s="22">
        <v>0</v>
      </c>
      <c r="AA9" s="24"/>
      <c r="AD9" s="8">
        <f>IF(COUNTIF(AD10:AD32,"-")=COUNTA(AD10:AD32),"-",SUM(AD10:AD32))</f>
        <v>10035229552</v>
      </c>
      <c r="AE9" s="8">
        <v>0</v>
      </c>
      <c r="BJ9" s="209"/>
      <c r="BK9" s="209"/>
    </row>
    <row r="10" spans="1:63" ht="14.7" customHeight="1" x14ac:dyDescent="0.2">
      <c r="A10" s="6" t="s">
        <v>9</v>
      </c>
      <c r="B10" s="6" t="s">
        <v>121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1287846</v>
      </c>
      <c r="Q10" s="23"/>
      <c r="R10" s="16"/>
      <c r="S10" s="16"/>
      <c r="T10" s="16" t="s">
        <v>122</v>
      </c>
      <c r="U10" s="16"/>
      <c r="V10" s="16"/>
      <c r="W10" s="16"/>
      <c r="X10" s="16"/>
      <c r="Y10" s="11"/>
      <c r="Z10" s="22">
        <v>770633</v>
      </c>
      <c r="AA10" s="24"/>
      <c r="AD10" s="8">
        <v>1287845748</v>
      </c>
      <c r="AE10" s="8">
        <v>770633000</v>
      </c>
      <c r="BJ10" s="209"/>
      <c r="BK10" s="209"/>
    </row>
    <row r="11" spans="1:63" ht="14.7" customHeight="1" x14ac:dyDescent="0.2">
      <c r="A11" s="6" t="s">
        <v>12</v>
      </c>
      <c r="B11" s="6" t="s">
        <v>123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>
        <v>0</v>
      </c>
      <c r="Q11" s="23"/>
      <c r="R11" s="16"/>
      <c r="S11" s="16"/>
      <c r="T11" s="16" t="s">
        <v>124</v>
      </c>
      <c r="U11" s="16"/>
      <c r="V11" s="16"/>
      <c r="W11" s="16"/>
      <c r="X11" s="16"/>
      <c r="Y11" s="11"/>
      <c r="Z11" s="22">
        <v>0</v>
      </c>
      <c r="AA11" s="24"/>
      <c r="AD11" s="8">
        <v>0</v>
      </c>
      <c r="AE11" s="8">
        <v>0</v>
      </c>
      <c r="BJ11" s="209"/>
      <c r="BK11" s="209"/>
    </row>
    <row r="12" spans="1:63" ht="14.7" customHeight="1" x14ac:dyDescent="0.2">
      <c r="A12" s="6" t="s">
        <v>14</v>
      </c>
      <c r="B12" s="6" t="s">
        <v>125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44709</v>
      </c>
      <c r="Q12" s="23"/>
      <c r="R12" s="16"/>
      <c r="S12" s="16"/>
      <c r="T12" s="16" t="s">
        <v>44</v>
      </c>
      <c r="U12" s="16"/>
      <c r="V12" s="16"/>
      <c r="W12" s="16"/>
      <c r="X12" s="16"/>
      <c r="Y12" s="11"/>
      <c r="Z12" s="22">
        <v>4108231</v>
      </c>
      <c r="AA12" s="24"/>
      <c r="AD12" s="8">
        <v>44708800</v>
      </c>
      <c r="AE12" s="8">
        <v>4108230654</v>
      </c>
      <c r="BJ12" s="209"/>
      <c r="BK12" s="209"/>
    </row>
    <row r="13" spans="1:63" ht="14.7" customHeight="1" x14ac:dyDescent="0.2">
      <c r="A13" s="6" t="s">
        <v>16</v>
      </c>
      <c r="B13" s="6" t="s">
        <v>126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>
        <v>0</v>
      </c>
      <c r="Q13" s="23"/>
      <c r="R13" s="16"/>
      <c r="S13" s="16" t="s">
        <v>127</v>
      </c>
      <c r="T13" s="16"/>
      <c r="U13" s="16"/>
      <c r="V13" s="16"/>
      <c r="W13" s="16"/>
      <c r="X13" s="16"/>
      <c r="Y13" s="11"/>
      <c r="Z13" s="22">
        <v>1282432</v>
      </c>
      <c r="AA13" s="24"/>
      <c r="AD13" s="8">
        <v>0</v>
      </c>
      <c r="AE13" s="8">
        <f>IF(COUNTIF(AE14:AE21,"-")=COUNTA(AE14:AE21),"-",SUM(AE14:AE21))</f>
        <v>1282432281</v>
      </c>
      <c r="BJ13" s="209"/>
      <c r="BK13" s="209"/>
    </row>
    <row r="14" spans="1:63" ht="14.7" customHeight="1" x14ac:dyDescent="0.2">
      <c r="A14" s="6" t="s">
        <v>18</v>
      </c>
      <c r="B14" s="6" t="s">
        <v>128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16260861</v>
      </c>
      <c r="Q14" s="23"/>
      <c r="R14" s="16"/>
      <c r="S14" s="16"/>
      <c r="T14" s="16" t="s">
        <v>364</v>
      </c>
      <c r="U14" s="16"/>
      <c r="V14" s="16"/>
      <c r="W14" s="16"/>
      <c r="X14" s="16"/>
      <c r="Y14" s="11"/>
      <c r="Z14" s="22">
        <v>1138700</v>
      </c>
      <c r="AA14" s="24"/>
      <c r="AD14" s="8">
        <v>16260861014</v>
      </c>
      <c r="AE14" s="8">
        <v>1138699989</v>
      </c>
      <c r="BJ14" s="209"/>
      <c r="BK14" s="209"/>
    </row>
    <row r="15" spans="1:63" ht="14.7" customHeight="1" x14ac:dyDescent="0.2">
      <c r="A15" s="6" t="s">
        <v>20</v>
      </c>
      <c r="B15" s="6" t="s">
        <v>129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-8957961</v>
      </c>
      <c r="Q15" s="23"/>
      <c r="R15" s="16"/>
      <c r="S15" s="16"/>
      <c r="T15" s="16" t="s">
        <v>130</v>
      </c>
      <c r="U15" s="16"/>
      <c r="V15" s="16"/>
      <c r="W15" s="16"/>
      <c r="X15" s="16"/>
      <c r="Y15" s="11"/>
      <c r="Z15" s="22">
        <v>23865</v>
      </c>
      <c r="AA15" s="24"/>
      <c r="AD15" s="8">
        <v>-8957960777</v>
      </c>
      <c r="AE15" s="8">
        <v>23865439</v>
      </c>
      <c r="BJ15" s="209"/>
      <c r="BK15" s="209"/>
    </row>
    <row r="16" spans="1:63" ht="14.7" customHeight="1" x14ac:dyDescent="0.2">
      <c r="A16" s="6" t="s">
        <v>335</v>
      </c>
      <c r="B16" s="6" t="s">
        <v>131</v>
      </c>
      <c r="D16" s="21"/>
      <c r="E16" s="16"/>
      <c r="F16" s="16"/>
      <c r="G16" s="16"/>
      <c r="H16" s="16" t="s">
        <v>22</v>
      </c>
      <c r="I16" s="16"/>
      <c r="J16" s="16"/>
      <c r="K16" s="11"/>
      <c r="L16" s="11"/>
      <c r="M16" s="11"/>
      <c r="N16" s="11"/>
      <c r="O16" s="11"/>
      <c r="P16" s="22">
        <v>0</v>
      </c>
      <c r="Q16" s="23"/>
      <c r="R16" s="16"/>
      <c r="S16" s="16"/>
      <c r="T16" s="16" t="s">
        <v>132</v>
      </c>
      <c r="U16" s="16"/>
      <c r="V16" s="16"/>
      <c r="W16" s="16"/>
      <c r="X16" s="16"/>
      <c r="Y16" s="11"/>
      <c r="Z16" s="22">
        <v>0</v>
      </c>
      <c r="AA16" s="24"/>
      <c r="AD16" s="8">
        <v>0</v>
      </c>
      <c r="AE16" s="8">
        <v>0</v>
      </c>
      <c r="BJ16" s="209"/>
      <c r="BK16" s="209"/>
    </row>
    <row r="17" spans="1:63" ht="14.7" customHeight="1" x14ac:dyDescent="0.2">
      <c r="A17" s="6" t="s">
        <v>23</v>
      </c>
      <c r="B17" s="6" t="s">
        <v>133</v>
      </c>
      <c r="D17" s="21"/>
      <c r="E17" s="16"/>
      <c r="F17" s="16"/>
      <c r="G17" s="16"/>
      <c r="H17" s="16" t="s">
        <v>24</v>
      </c>
      <c r="I17" s="16"/>
      <c r="J17" s="16"/>
      <c r="K17" s="11"/>
      <c r="L17" s="11"/>
      <c r="M17" s="11"/>
      <c r="N17" s="11"/>
      <c r="O17" s="11"/>
      <c r="P17" s="22">
        <v>3051049</v>
      </c>
      <c r="Q17" s="23"/>
      <c r="R17" s="11"/>
      <c r="S17" s="16"/>
      <c r="T17" s="16" t="s">
        <v>134</v>
      </c>
      <c r="U17" s="16"/>
      <c r="V17" s="16"/>
      <c r="W17" s="16"/>
      <c r="X17" s="16"/>
      <c r="Y17" s="11"/>
      <c r="Z17" s="22">
        <v>0</v>
      </c>
      <c r="AA17" s="24"/>
      <c r="AD17" s="8">
        <v>3051048661</v>
      </c>
      <c r="AE17" s="8">
        <v>0</v>
      </c>
      <c r="BJ17" s="209"/>
      <c r="BK17" s="209"/>
    </row>
    <row r="18" spans="1:63" ht="14.7" customHeight="1" x14ac:dyDescent="0.2">
      <c r="A18" s="6" t="s">
        <v>25</v>
      </c>
      <c r="B18" s="6" t="s">
        <v>135</v>
      </c>
      <c r="D18" s="21"/>
      <c r="E18" s="16"/>
      <c r="F18" s="16"/>
      <c r="G18" s="16"/>
      <c r="H18" s="16" t="s">
        <v>26</v>
      </c>
      <c r="I18" s="16"/>
      <c r="J18" s="16"/>
      <c r="K18" s="11"/>
      <c r="L18" s="11"/>
      <c r="M18" s="11"/>
      <c r="N18" s="11"/>
      <c r="O18" s="11"/>
      <c r="P18" s="22">
        <v>-1663154</v>
      </c>
      <c r="Q18" s="23"/>
      <c r="R18" s="11"/>
      <c r="S18" s="16"/>
      <c r="T18" s="16" t="s">
        <v>136</v>
      </c>
      <c r="U18" s="16"/>
      <c r="V18" s="16"/>
      <c r="W18" s="16"/>
      <c r="X18" s="16"/>
      <c r="Y18" s="11"/>
      <c r="Z18" s="22">
        <v>0</v>
      </c>
      <c r="AA18" s="24"/>
      <c r="AD18" s="8">
        <v>-1663153894</v>
      </c>
      <c r="AE18" s="8">
        <v>0</v>
      </c>
      <c r="BJ18" s="209"/>
      <c r="BK18" s="209"/>
    </row>
    <row r="19" spans="1:63" ht="14.7" customHeight="1" x14ac:dyDescent="0.2">
      <c r="A19" s="6" t="s">
        <v>336</v>
      </c>
      <c r="B19" s="6" t="s">
        <v>137</v>
      </c>
      <c r="D19" s="21"/>
      <c r="E19" s="16"/>
      <c r="F19" s="16"/>
      <c r="G19" s="16"/>
      <c r="H19" s="16" t="s">
        <v>27</v>
      </c>
      <c r="I19" s="16"/>
      <c r="J19" s="16"/>
      <c r="K19" s="11"/>
      <c r="L19" s="11"/>
      <c r="M19" s="11"/>
      <c r="N19" s="11"/>
      <c r="O19" s="11"/>
      <c r="P19" s="22">
        <v>0</v>
      </c>
      <c r="Q19" s="23"/>
      <c r="R19" s="16"/>
      <c r="S19" s="16"/>
      <c r="T19" s="16" t="s">
        <v>138</v>
      </c>
      <c r="U19" s="16"/>
      <c r="V19" s="16"/>
      <c r="W19" s="16"/>
      <c r="X19" s="16"/>
      <c r="Y19" s="11"/>
      <c r="Z19" s="22">
        <v>80614</v>
      </c>
      <c r="AA19" s="24"/>
      <c r="AD19" s="8">
        <v>0</v>
      </c>
      <c r="AE19" s="8">
        <v>80613513</v>
      </c>
      <c r="BJ19" s="209"/>
      <c r="BK19" s="209"/>
    </row>
    <row r="20" spans="1:63" ht="14.7" customHeight="1" x14ac:dyDescent="0.2">
      <c r="A20" s="6" t="s">
        <v>28</v>
      </c>
      <c r="B20" s="6" t="s">
        <v>139</v>
      </c>
      <c r="D20" s="21"/>
      <c r="E20" s="16"/>
      <c r="F20" s="16"/>
      <c r="G20" s="16"/>
      <c r="H20" s="16" t="s">
        <v>29</v>
      </c>
      <c r="I20" s="25"/>
      <c r="J20" s="25"/>
      <c r="K20" s="26"/>
      <c r="L20" s="26"/>
      <c r="M20" s="26"/>
      <c r="N20" s="26"/>
      <c r="O20" s="26"/>
      <c r="P20" s="22">
        <v>0</v>
      </c>
      <c r="Q20" s="23"/>
      <c r="R20" s="16"/>
      <c r="S20" s="16"/>
      <c r="T20" s="16" t="s">
        <v>140</v>
      </c>
      <c r="U20" s="16"/>
      <c r="V20" s="16"/>
      <c r="W20" s="16"/>
      <c r="X20" s="16"/>
      <c r="Y20" s="11"/>
      <c r="Z20" s="22">
        <v>39253</v>
      </c>
      <c r="AA20" s="24"/>
      <c r="AD20" s="8">
        <v>0</v>
      </c>
      <c r="AE20" s="8">
        <v>39253340</v>
      </c>
      <c r="BJ20" s="209"/>
      <c r="BK20" s="209"/>
    </row>
    <row r="21" spans="1:63" ht="14.7" customHeight="1" x14ac:dyDescent="0.2">
      <c r="A21" s="6" t="s">
        <v>30</v>
      </c>
      <c r="B21" s="6" t="s">
        <v>141</v>
      </c>
      <c r="D21" s="21"/>
      <c r="E21" s="16"/>
      <c r="F21" s="16"/>
      <c r="G21" s="16"/>
      <c r="H21" s="16" t="s">
        <v>31</v>
      </c>
      <c r="I21" s="25"/>
      <c r="J21" s="25"/>
      <c r="K21" s="26"/>
      <c r="L21" s="26"/>
      <c r="M21" s="26"/>
      <c r="N21" s="26"/>
      <c r="O21" s="26"/>
      <c r="P21" s="22">
        <v>0</v>
      </c>
      <c r="Q21" s="23"/>
      <c r="R21" s="16"/>
      <c r="S21" s="16"/>
      <c r="T21" s="16" t="s">
        <v>44</v>
      </c>
      <c r="U21" s="16"/>
      <c r="V21" s="16"/>
      <c r="W21" s="16"/>
      <c r="X21" s="16"/>
      <c r="Y21" s="11"/>
      <c r="Z21" s="22">
        <v>0</v>
      </c>
      <c r="AA21" s="24"/>
      <c r="AD21" s="8">
        <v>0</v>
      </c>
      <c r="AE21" s="8">
        <v>0</v>
      </c>
      <c r="BJ21" s="209"/>
      <c r="BK21" s="209"/>
    </row>
    <row r="22" spans="1:63" ht="14.7" customHeight="1" x14ac:dyDescent="0.2">
      <c r="A22" s="6" t="s">
        <v>337</v>
      </c>
      <c r="B22" s="6" t="s">
        <v>114</v>
      </c>
      <c r="D22" s="21"/>
      <c r="E22" s="16"/>
      <c r="F22" s="16"/>
      <c r="G22" s="16"/>
      <c r="H22" s="16" t="s">
        <v>32</v>
      </c>
      <c r="I22" s="25"/>
      <c r="J22" s="25"/>
      <c r="K22" s="26"/>
      <c r="L22" s="26"/>
      <c r="M22" s="26"/>
      <c r="N22" s="26"/>
      <c r="O22" s="26"/>
      <c r="P22" s="22">
        <v>0</v>
      </c>
      <c r="Q22" s="23"/>
      <c r="R22" s="217" t="s">
        <v>115</v>
      </c>
      <c r="S22" s="218"/>
      <c r="T22" s="218"/>
      <c r="U22" s="218"/>
      <c r="V22" s="218"/>
      <c r="W22" s="218"/>
      <c r="X22" s="218"/>
      <c r="Y22" s="218"/>
      <c r="Z22" s="27">
        <v>15728020</v>
      </c>
      <c r="AA22" s="28"/>
      <c r="AD22" s="8">
        <v>0</v>
      </c>
      <c r="AE22" s="8">
        <f>IF(AND(AE7="-",AE13="-"),"-",SUM(AE7,AE13))</f>
        <v>15728019943</v>
      </c>
      <c r="BJ22" s="209"/>
      <c r="BK22" s="209"/>
    </row>
    <row r="23" spans="1:63" ht="14.7" customHeight="1" x14ac:dyDescent="0.2">
      <c r="A23" s="6" t="s">
        <v>33</v>
      </c>
      <c r="D23" s="21"/>
      <c r="E23" s="16"/>
      <c r="F23" s="16"/>
      <c r="G23" s="16"/>
      <c r="H23" s="16" t="s">
        <v>34</v>
      </c>
      <c r="I23" s="25"/>
      <c r="J23" s="25"/>
      <c r="K23" s="26"/>
      <c r="L23" s="26"/>
      <c r="M23" s="26"/>
      <c r="N23" s="26"/>
      <c r="O23" s="26"/>
      <c r="P23" s="22">
        <v>0</v>
      </c>
      <c r="Q23" s="23"/>
      <c r="R23" s="16" t="s">
        <v>338</v>
      </c>
      <c r="S23" s="29"/>
      <c r="T23" s="29"/>
      <c r="U23" s="29"/>
      <c r="V23" s="29"/>
      <c r="W23" s="29"/>
      <c r="X23" s="29"/>
      <c r="Y23" s="29"/>
      <c r="Z23" s="30"/>
      <c r="AA23" s="31"/>
      <c r="AD23" s="8">
        <v>0</v>
      </c>
      <c r="BJ23" s="209"/>
      <c r="BK23" s="209"/>
    </row>
    <row r="24" spans="1:63" ht="14.7" customHeight="1" x14ac:dyDescent="0.2">
      <c r="A24" s="6" t="s">
        <v>35</v>
      </c>
      <c r="B24" s="6" t="s">
        <v>144</v>
      </c>
      <c r="D24" s="21"/>
      <c r="E24" s="16"/>
      <c r="F24" s="16"/>
      <c r="G24" s="16"/>
      <c r="H24" s="16" t="s">
        <v>36</v>
      </c>
      <c r="I24" s="25"/>
      <c r="J24" s="25"/>
      <c r="K24" s="26"/>
      <c r="L24" s="26"/>
      <c r="M24" s="26"/>
      <c r="N24" s="26"/>
      <c r="O24" s="26"/>
      <c r="P24" s="22">
        <v>0</v>
      </c>
      <c r="Q24" s="23"/>
      <c r="R24" s="16"/>
      <c r="S24" s="16" t="s">
        <v>145</v>
      </c>
      <c r="T24" s="16"/>
      <c r="U24" s="16"/>
      <c r="V24" s="16"/>
      <c r="W24" s="16"/>
      <c r="X24" s="16"/>
      <c r="Y24" s="11"/>
      <c r="Z24" s="22">
        <v>35357396</v>
      </c>
      <c r="AA24" s="24"/>
      <c r="AD24" s="8">
        <v>0</v>
      </c>
      <c r="AE24" s="8">
        <v>35357395546</v>
      </c>
      <c r="BJ24" s="209"/>
      <c r="BK24" s="209"/>
    </row>
    <row r="25" spans="1:63" ht="14.7" customHeight="1" x14ac:dyDescent="0.2">
      <c r="A25" s="6" t="s">
        <v>339</v>
      </c>
      <c r="B25" s="6" t="s">
        <v>146</v>
      </c>
      <c r="D25" s="21"/>
      <c r="E25" s="16"/>
      <c r="F25" s="16"/>
      <c r="G25" s="16"/>
      <c r="H25" s="16" t="s">
        <v>37</v>
      </c>
      <c r="I25" s="25"/>
      <c r="J25" s="25"/>
      <c r="K25" s="26"/>
      <c r="L25" s="26"/>
      <c r="M25" s="26"/>
      <c r="N25" s="26"/>
      <c r="O25" s="26"/>
      <c r="P25" s="22">
        <v>0</v>
      </c>
      <c r="Q25" s="23"/>
      <c r="R25" s="16"/>
      <c r="S25" s="11" t="s">
        <v>147</v>
      </c>
      <c r="T25" s="16"/>
      <c r="U25" s="16"/>
      <c r="V25" s="16"/>
      <c r="W25" s="16"/>
      <c r="X25" s="16"/>
      <c r="Y25" s="11"/>
      <c r="Z25" s="22">
        <v>-15123123</v>
      </c>
      <c r="AA25" s="24"/>
      <c r="AD25" s="8">
        <v>0</v>
      </c>
      <c r="AE25" s="8">
        <v>-15123122937</v>
      </c>
      <c r="BJ25" s="209"/>
      <c r="BK25" s="209"/>
    </row>
    <row r="26" spans="1:63" ht="14.7" customHeight="1" x14ac:dyDescent="0.2">
      <c r="A26" s="6" t="s">
        <v>38</v>
      </c>
      <c r="D26" s="21"/>
      <c r="E26" s="16"/>
      <c r="F26" s="16"/>
      <c r="G26" s="16"/>
      <c r="H26" s="16" t="s">
        <v>39</v>
      </c>
      <c r="I26" s="25"/>
      <c r="J26" s="25"/>
      <c r="K26" s="26"/>
      <c r="L26" s="26"/>
      <c r="M26" s="26"/>
      <c r="N26" s="26"/>
      <c r="O26" s="26"/>
      <c r="P26" s="22">
        <v>0</v>
      </c>
      <c r="Q26" s="23"/>
      <c r="R26" s="21"/>
      <c r="S26" s="16"/>
      <c r="T26" s="16"/>
      <c r="U26" s="16"/>
      <c r="V26" s="16"/>
      <c r="W26" s="16"/>
      <c r="X26" s="16"/>
      <c r="Y26" s="11"/>
      <c r="Z26" s="22"/>
      <c r="AA26" s="32"/>
      <c r="AD26" s="8">
        <v>0</v>
      </c>
      <c r="BJ26" s="209"/>
      <c r="BK26" s="209"/>
    </row>
    <row r="27" spans="1:63" ht="14.7" customHeight="1" x14ac:dyDescent="0.2">
      <c r="A27" s="6" t="s">
        <v>40</v>
      </c>
      <c r="D27" s="21"/>
      <c r="E27" s="16"/>
      <c r="F27" s="16"/>
      <c r="G27" s="16"/>
      <c r="H27" s="16" t="s">
        <v>41</v>
      </c>
      <c r="I27" s="25"/>
      <c r="J27" s="25"/>
      <c r="K27" s="26"/>
      <c r="L27" s="26"/>
      <c r="M27" s="26"/>
      <c r="N27" s="26"/>
      <c r="O27" s="26"/>
      <c r="P27" s="22">
        <v>0</v>
      </c>
      <c r="Q27" s="23"/>
      <c r="R27" s="21"/>
      <c r="S27" s="16"/>
      <c r="T27" s="16"/>
      <c r="U27" s="16"/>
      <c r="V27" s="16"/>
      <c r="W27" s="16"/>
      <c r="X27" s="16"/>
      <c r="Y27" s="11"/>
      <c r="Z27" s="22"/>
      <c r="AA27" s="32"/>
      <c r="AD27" s="8">
        <v>0</v>
      </c>
      <c r="BJ27" s="209"/>
      <c r="BK27" s="209"/>
    </row>
    <row r="28" spans="1:63" ht="14.7" customHeight="1" x14ac:dyDescent="0.2">
      <c r="A28" s="6" t="s">
        <v>340</v>
      </c>
      <c r="D28" s="21"/>
      <c r="E28" s="16"/>
      <c r="F28" s="16"/>
      <c r="G28" s="16"/>
      <c r="H28" s="16" t="s">
        <v>42</v>
      </c>
      <c r="I28" s="25"/>
      <c r="J28" s="25"/>
      <c r="K28" s="26"/>
      <c r="L28" s="26"/>
      <c r="M28" s="26"/>
      <c r="N28" s="26"/>
      <c r="O28" s="26"/>
      <c r="P28" s="22">
        <v>0</v>
      </c>
      <c r="Q28" s="23"/>
      <c r="R28" s="219"/>
      <c r="S28" s="220"/>
      <c r="T28" s="220"/>
      <c r="U28" s="220"/>
      <c r="V28" s="220"/>
      <c r="W28" s="220"/>
      <c r="X28" s="220"/>
      <c r="Y28" s="220"/>
      <c r="Z28" s="22"/>
      <c r="AA28" s="24"/>
      <c r="AD28" s="8">
        <v>0</v>
      </c>
      <c r="BJ28" s="209"/>
      <c r="BK28" s="209"/>
    </row>
    <row r="29" spans="1:63" ht="14.7" customHeight="1" x14ac:dyDescent="0.2">
      <c r="A29" s="6" t="s">
        <v>43</v>
      </c>
      <c r="D29" s="21"/>
      <c r="E29" s="16"/>
      <c r="F29" s="16"/>
      <c r="G29" s="16"/>
      <c r="H29" s="16" t="s">
        <v>44</v>
      </c>
      <c r="I29" s="16"/>
      <c r="J29" s="16"/>
      <c r="K29" s="11"/>
      <c r="L29" s="11"/>
      <c r="M29" s="11"/>
      <c r="N29" s="11"/>
      <c r="O29" s="11"/>
      <c r="P29" s="22">
        <v>0</v>
      </c>
      <c r="Q29" s="23"/>
      <c r="R29" s="21"/>
      <c r="S29" s="29"/>
      <c r="T29" s="29"/>
      <c r="U29" s="29"/>
      <c r="V29" s="29"/>
      <c r="W29" s="29"/>
      <c r="X29" s="29"/>
      <c r="Y29" s="29"/>
      <c r="Z29" s="30"/>
      <c r="AA29" s="33"/>
      <c r="AD29" s="8">
        <v>0</v>
      </c>
      <c r="BJ29" s="209"/>
      <c r="BK29" s="209"/>
    </row>
    <row r="30" spans="1:63" ht="14.7" customHeight="1" x14ac:dyDescent="0.2">
      <c r="A30" s="6" t="s">
        <v>45</v>
      </c>
      <c r="D30" s="21"/>
      <c r="E30" s="16"/>
      <c r="F30" s="16"/>
      <c r="G30" s="16"/>
      <c r="H30" s="16" t="s">
        <v>46</v>
      </c>
      <c r="I30" s="16"/>
      <c r="J30" s="16"/>
      <c r="K30" s="11"/>
      <c r="L30" s="11"/>
      <c r="M30" s="11"/>
      <c r="N30" s="11"/>
      <c r="O30" s="11"/>
      <c r="P30" s="22">
        <v>0</v>
      </c>
      <c r="Q30" s="23"/>
      <c r="R30" s="16"/>
      <c r="S30" s="29"/>
      <c r="T30" s="29"/>
      <c r="U30" s="29"/>
      <c r="V30" s="29"/>
      <c r="W30" s="29"/>
      <c r="X30" s="29"/>
      <c r="Y30" s="29"/>
      <c r="Z30" s="30"/>
      <c r="AA30" s="33"/>
      <c r="AD30" s="8">
        <v>0</v>
      </c>
      <c r="BJ30" s="209"/>
      <c r="BK30" s="209"/>
    </row>
    <row r="31" spans="1:63" ht="14.7" customHeight="1" x14ac:dyDescent="0.2">
      <c r="A31" s="6" t="s">
        <v>341</v>
      </c>
      <c r="D31" s="21"/>
      <c r="E31" s="16"/>
      <c r="F31" s="16"/>
      <c r="G31" s="16"/>
      <c r="H31" s="16" t="s">
        <v>47</v>
      </c>
      <c r="I31" s="16"/>
      <c r="J31" s="16"/>
      <c r="K31" s="11"/>
      <c r="L31" s="11"/>
      <c r="M31" s="11"/>
      <c r="N31" s="11"/>
      <c r="O31" s="11"/>
      <c r="P31" s="22">
        <v>0</v>
      </c>
      <c r="Q31" s="23"/>
      <c r="R31" s="16"/>
      <c r="S31" s="16"/>
      <c r="T31" s="16"/>
      <c r="U31" s="16"/>
      <c r="V31" s="16"/>
      <c r="W31" s="16"/>
      <c r="X31" s="16"/>
      <c r="Y31" s="11"/>
      <c r="Z31" s="22"/>
      <c r="AA31" s="32"/>
      <c r="AD31" s="8">
        <v>0</v>
      </c>
      <c r="BJ31" s="209"/>
      <c r="BK31" s="209"/>
    </row>
    <row r="32" spans="1:63" ht="14.7" customHeight="1" x14ac:dyDescent="0.2">
      <c r="A32" s="6" t="s">
        <v>48</v>
      </c>
      <c r="D32" s="21"/>
      <c r="E32" s="16"/>
      <c r="F32" s="16"/>
      <c r="G32" s="16"/>
      <c r="H32" s="16" t="s">
        <v>49</v>
      </c>
      <c r="I32" s="16"/>
      <c r="J32" s="16"/>
      <c r="K32" s="11"/>
      <c r="L32" s="11"/>
      <c r="M32" s="11"/>
      <c r="N32" s="11"/>
      <c r="O32" s="11"/>
      <c r="P32" s="22">
        <v>11880</v>
      </c>
      <c r="Q32" s="23"/>
      <c r="R32" s="16"/>
      <c r="S32" s="11"/>
      <c r="T32" s="16"/>
      <c r="U32" s="16"/>
      <c r="V32" s="16"/>
      <c r="W32" s="16"/>
      <c r="X32" s="16"/>
      <c r="Y32" s="11"/>
      <c r="Z32" s="22"/>
      <c r="AA32" s="32"/>
      <c r="AD32" s="8">
        <v>11880000</v>
      </c>
      <c r="BJ32" s="209"/>
      <c r="BK32" s="209"/>
    </row>
    <row r="33" spans="1:63" ht="14.7" customHeight="1" x14ac:dyDescent="0.2">
      <c r="A33" s="6" t="s">
        <v>50</v>
      </c>
      <c r="D33" s="21"/>
      <c r="E33" s="16"/>
      <c r="F33" s="16"/>
      <c r="G33" s="16" t="s">
        <v>51</v>
      </c>
      <c r="H33" s="16"/>
      <c r="I33" s="16"/>
      <c r="J33" s="16"/>
      <c r="K33" s="11"/>
      <c r="L33" s="11"/>
      <c r="M33" s="11"/>
      <c r="N33" s="11"/>
      <c r="O33" s="11"/>
      <c r="P33" s="22">
        <v>23082072</v>
      </c>
      <c r="Q33" s="23"/>
      <c r="R33" s="15"/>
      <c r="S33" s="11"/>
      <c r="T33" s="11"/>
      <c r="U33" s="11"/>
      <c r="V33" s="11"/>
      <c r="W33" s="11"/>
      <c r="X33" s="11"/>
      <c r="Y33" s="34"/>
      <c r="Z33" s="22"/>
      <c r="AA33" s="32"/>
      <c r="AD33" s="8">
        <f>IF(COUNTIF(AD34:AD45,"-")=COUNTA(AD34:AD45),"-",SUM(AD34:AD45))</f>
        <v>23082071879</v>
      </c>
      <c r="BJ33" s="209"/>
      <c r="BK33" s="209"/>
    </row>
    <row r="34" spans="1:63" ht="14.7" customHeight="1" x14ac:dyDescent="0.2">
      <c r="A34" s="6" t="s">
        <v>52</v>
      </c>
      <c r="D34" s="21"/>
      <c r="E34" s="16"/>
      <c r="F34" s="16"/>
      <c r="G34" s="16"/>
      <c r="H34" s="16" t="s">
        <v>10</v>
      </c>
      <c r="I34" s="16"/>
      <c r="J34" s="16"/>
      <c r="K34" s="11"/>
      <c r="L34" s="11"/>
      <c r="M34" s="11"/>
      <c r="N34" s="11"/>
      <c r="O34" s="11"/>
      <c r="P34" s="22">
        <v>2555337</v>
      </c>
      <c r="Q34" s="23"/>
      <c r="R34" s="11"/>
      <c r="S34" s="11"/>
      <c r="T34" s="11"/>
      <c r="U34" s="11"/>
      <c r="V34" s="11"/>
      <c r="W34" s="11"/>
      <c r="X34" s="11"/>
      <c r="Y34" s="11"/>
      <c r="Z34" s="22"/>
      <c r="AA34" s="32"/>
      <c r="AD34" s="8">
        <v>2555336694</v>
      </c>
      <c r="BJ34" s="209"/>
      <c r="BK34" s="209"/>
    </row>
    <row r="35" spans="1:63" ht="14.7" customHeight="1" x14ac:dyDescent="0.2">
      <c r="A35" s="6" t="s">
        <v>53</v>
      </c>
      <c r="D35" s="21"/>
      <c r="E35" s="16"/>
      <c r="F35" s="16"/>
      <c r="G35" s="16"/>
      <c r="H35" s="16" t="s">
        <v>13</v>
      </c>
      <c r="I35" s="16"/>
      <c r="J35" s="16"/>
      <c r="K35" s="11"/>
      <c r="L35" s="11"/>
      <c r="M35" s="11"/>
      <c r="N35" s="11"/>
      <c r="O35" s="11"/>
      <c r="P35" s="22">
        <v>0</v>
      </c>
      <c r="Q35" s="23"/>
      <c r="R35" s="11"/>
      <c r="S35" s="11"/>
      <c r="T35" s="11"/>
      <c r="U35" s="11"/>
      <c r="V35" s="11"/>
      <c r="W35" s="11"/>
      <c r="X35" s="11"/>
      <c r="Y35" s="11"/>
      <c r="Z35" s="18"/>
      <c r="AA35" s="35"/>
      <c r="AD35" s="8">
        <v>0</v>
      </c>
      <c r="BJ35" s="209"/>
      <c r="BK35" s="209"/>
    </row>
    <row r="36" spans="1:63" ht="14.7" customHeight="1" x14ac:dyDescent="0.2">
      <c r="A36" s="6" t="s">
        <v>54</v>
      </c>
      <c r="D36" s="21"/>
      <c r="E36" s="16"/>
      <c r="F36" s="16"/>
      <c r="G36" s="16"/>
      <c r="H36" s="16" t="s">
        <v>19</v>
      </c>
      <c r="I36" s="16"/>
      <c r="J36" s="16"/>
      <c r="K36" s="11"/>
      <c r="L36" s="11"/>
      <c r="M36" s="11"/>
      <c r="N36" s="11"/>
      <c r="O36" s="11"/>
      <c r="P36" s="22">
        <v>2477374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v>2477373781</v>
      </c>
      <c r="BJ36" s="209"/>
      <c r="BK36" s="209"/>
    </row>
    <row r="37" spans="1:63" ht="14.7" customHeight="1" x14ac:dyDescent="0.2">
      <c r="A37" s="6" t="s">
        <v>55</v>
      </c>
      <c r="D37" s="21"/>
      <c r="E37" s="16"/>
      <c r="F37" s="16"/>
      <c r="G37" s="16"/>
      <c r="H37" s="16" t="s">
        <v>21</v>
      </c>
      <c r="I37" s="16"/>
      <c r="J37" s="16"/>
      <c r="K37" s="11"/>
      <c r="L37" s="11"/>
      <c r="M37" s="11"/>
      <c r="N37" s="11"/>
      <c r="O37" s="11"/>
      <c r="P37" s="22">
        <v>-917295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-917295286</v>
      </c>
      <c r="BJ37" s="209"/>
      <c r="BK37" s="209"/>
    </row>
    <row r="38" spans="1:63" ht="14.7" customHeight="1" x14ac:dyDescent="0.2">
      <c r="A38" s="6" t="s">
        <v>56</v>
      </c>
      <c r="D38" s="21"/>
      <c r="E38" s="16"/>
      <c r="F38" s="16"/>
      <c r="G38" s="16"/>
      <c r="H38" s="16" t="s">
        <v>22</v>
      </c>
      <c r="I38" s="16"/>
      <c r="J38" s="16"/>
      <c r="K38" s="11"/>
      <c r="L38" s="11"/>
      <c r="M38" s="11"/>
      <c r="N38" s="11"/>
      <c r="O38" s="11"/>
      <c r="P38" s="22">
        <v>0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>
        <v>0</v>
      </c>
      <c r="BJ38" s="209"/>
      <c r="BK38" s="209"/>
    </row>
    <row r="39" spans="1:63" ht="14.7" customHeight="1" x14ac:dyDescent="0.2">
      <c r="A39" s="6" t="s">
        <v>57</v>
      </c>
      <c r="D39" s="21"/>
      <c r="E39" s="16"/>
      <c r="F39" s="16"/>
      <c r="G39" s="16"/>
      <c r="H39" s="16" t="s">
        <v>24</v>
      </c>
      <c r="I39" s="16"/>
      <c r="J39" s="16"/>
      <c r="K39" s="11"/>
      <c r="L39" s="11"/>
      <c r="M39" s="11"/>
      <c r="N39" s="11"/>
      <c r="O39" s="11"/>
      <c r="P39" s="22">
        <v>44100927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v>44100927474</v>
      </c>
      <c r="BJ39" s="209"/>
      <c r="BK39" s="209"/>
    </row>
    <row r="40" spans="1:63" ht="14.7" customHeight="1" x14ac:dyDescent="0.2">
      <c r="A40" s="6" t="s">
        <v>58</v>
      </c>
      <c r="D40" s="21"/>
      <c r="E40" s="16"/>
      <c r="F40" s="16"/>
      <c r="G40" s="16"/>
      <c r="H40" s="16" t="s">
        <v>26</v>
      </c>
      <c r="I40" s="16"/>
      <c r="J40" s="16"/>
      <c r="K40" s="11"/>
      <c r="L40" s="11"/>
      <c r="M40" s="11"/>
      <c r="N40" s="11"/>
      <c r="O40" s="11"/>
      <c r="P40" s="22">
        <v>-25257413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v>-25257412904</v>
      </c>
      <c r="BJ40" s="209"/>
      <c r="BK40" s="209"/>
    </row>
    <row r="41" spans="1:63" ht="14.7" customHeight="1" x14ac:dyDescent="0.2">
      <c r="A41" s="6" t="s">
        <v>59</v>
      </c>
      <c r="D41" s="21"/>
      <c r="E41" s="16"/>
      <c r="F41" s="16"/>
      <c r="G41" s="16"/>
      <c r="H41" s="16" t="s">
        <v>27</v>
      </c>
      <c r="I41" s="16"/>
      <c r="J41" s="16"/>
      <c r="K41" s="11"/>
      <c r="L41" s="11"/>
      <c r="M41" s="11"/>
      <c r="N41" s="11"/>
      <c r="O41" s="11"/>
      <c r="P41" s="22">
        <v>0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0</v>
      </c>
      <c r="BJ41" s="209"/>
      <c r="BK41" s="209"/>
    </row>
    <row r="42" spans="1:63" ht="14.7" customHeight="1" x14ac:dyDescent="0.2">
      <c r="A42" s="6" t="s">
        <v>60</v>
      </c>
      <c r="D42" s="21"/>
      <c r="E42" s="16"/>
      <c r="F42" s="16"/>
      <c r="G42" s="16"/>
      <c r="H42" s="16" t="s">
        <v>44</v>
      </c>
      <c r="I42" s="16"/>
      <c r="J42" s="16"/>
      <c r="K42" s="11"/>
      <c r="L42" s="11"/>
      <c r="M42" s="11"/>
      <c r="N42" s="11"/>
      <c r="O42" s="11"/>
      <c r="P42" s="22">
        <v>0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0</v>
      </c>
      <c r="BJ42" s="209"/>
      <c r="BK42" s="209"/>
    </row>
    <row r="43" spans="1:63" ht="14.7" customHeight="1" x14ac:dyDescent="0.2">
      <c r="A43" s="6" t="s">
        <v>61</v>
      </c>
      <c r="D43" s="21"/>
      <c r="E43" s="16"/>
      <c r="F43" s="16"/>
      <c r="G43" s="16"/>
      <c r="H43" s="16" t="s">
        <v>46</v>
      </c>
      <c r="I43" s="16"/>
      <c r="J43" s="16"/>
      <c r="K43" s="11"/>
      <c r="L43" s="11"/>
      <c r="M43" s="11"/>
      <c r="N43" s="11"/>
      <c r="O43" s="11"/>
      <c r="P43" s="22">
        <v>0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>
        <v>0</v>
      </c>
      <c r="BJ43" s="209"/>
      <c r="BK43" s="209"/>
    </row>
    <row r="44" spans="1:63" ht="14.7" customHeight="1" x14ac:dyDescent="0.2">
      <c r="A44" s="6" t="s">
        <v>62</v>
      </c>
      <c r="D44" s="21"/>
      <c r="E44" s="16"/>
      <c r="F44" s="16"/>
      <c r="G44" s="16"/>
      <c r="H44" s="16" t="s">
        <v>47</v>
      </c>
      <c r="I44" s="16"/>
      <c r="J44" s="16"/>
      <c r="K44" s="11"/>
      <c r="L44" s="11"/>
      <c r="M44" s="11"/>
      <c r="N44" s="11"/>
      <c r="O44" s="11"/>
      <c r="P44" s="22">
        <v>0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>
        <v>0</v>
      </c>
      <c r="BJ44" s="209"/>
      <c r="BK44" s="209"/>
    </row>
    <row r="45" spans="1:63" ht="14.7" customHeight="1" x14ac:dyDescent="0.2">
      <c r="A45" s="6" t="s">
        <v>63</v>
      </c>
      <c r="D45" s="21"/>
      <c r="E45" s="16"/>
      <c r="F45" s="16"/>
      <c r="G45" s="16"/>
      <c r="H45" s="16" t="s">
        <v>49</v>
      </c>
      <c r="I45" s="16"/>
      <c r="J45" s="16"/>
      <c r="K45" s="11"/>
      <c r="L45" s="11"/>
      <c r="M45" s="11"/>
      <c r="N45" s="11"/>
      <c r="O45" s="11"/>
      <c r="P45" s="22">
        <v>123142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123142120</v>
      </c>
      <c r="BJ45" s="209"/>
      <c r="BK45" s="209"/>
    </row>
    <row r="46" spans="1:63" ht="14.7" customHeight="1" x14ac:dyDescent="0.2">
      <c r="A46" s="6" t="s">
        <v>64</v>
      </c>
      <c r="D46" s="21"/>
      <c r="E46" s="16"/>
      <c r="F46" s="16"/>
      <c r="G46" s="16" t="s">
        <v>65</v>
      </c>
      <c r="H46" s="25"/>
      <c r="I46" s="25"/>
      <c r="J46" s="25"/>
      <c r="K46" s="26"/>
      <c r="L46" s="26"/>
      <c r="M46" s="26"/>
      <c r="N46" s="26"/>
      <c r="O46" s="26"/>
      <c r="P46" s="22">
        <v>2887037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2887037479</v>
      </c>
      <c r="BJ46" s="209"/>
      <c r="BK46" s="209"/>
    </row>
    <row r="47" spans="1:63" ht="14.7" customHeight="1" x14ac:dyDescent="0.2">
      <c r="A47" s="6" t="s">
        <v>66</v>
      </c>
      <c r="D47" s="21"/>
      <c r="E47" s="16"/>
      <c r="F47" s="16"/>
      <c r="G47" s="16" t="s">
        <v>67</v>
      </c>
      <c r="H47" s="25"/>
      <c r="I47" s="25"/>
      <c r="J47" s="25"/>
      <c r="K47" s="26"/>
      <c r="L47" s="26"/>
      <c r="M47" s="26"/>
      <c r="N47" s="26"/>
      <c r="O47" s="26"/>
      <c r="P47" s="22">
        <v>-1811227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v>-1811226683</v>
      </c>
      <c r="BJ47" s="209"/>
      <c r="BK47" s="209"/>
    </row>
    <row r="48" spans="1:63" ht="14.7" customHeight="1" x14ac:dyDescent="0.2">
      <c r="A48" s="6">
        <v>1305000</v>
      </c>
      <c r="D48" s="21"/>
      <c r="E48" s="16"/>
      <c r="F48" s="16"/>
      <c r="G48" s="16" t="s">
        <v>68</v>
      </c>
      <c r="H48" s="25"/>
      <c r="I48" s="25"/>
      <c r="J48" s="25"/>
      <c r="K48" s="26"/>
      <c r="L48" s="26"/>
      <c r="M48" s="26"/>
      <c r="N48" s="26"/>
      <c r="O48" s="26"/>
      <c r="P48" s="22">
        <v>0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0</v>
      </c>
      <c r="BJ48" s="209"/>
      <c r="BK48" s="209"/>
    </row>
    <row r="49" spans="1:63" ht="14.7" customHeight="1" x14ac:dyDescent="0.2">
      <c r="A49" s="6" t="s">
        <v>69</v>
      </c>
      <c r="D49" s="21"/>
      <c r="E49" s="16"/>
      <c r="F49" s="16" t="s">
        <v>70</v>
      </c>
      <c r="G49" s="16"/>
      <c r="H49" s="25"/>
      <c r="I49" s="25"/>
      <c r="J49" s="25"/>
      <c r="K49" s="26"/>
      <c r="L49" s="26"/>
      <c r="M49" s="26"/>
      <c r="N49" s="26"/>
      <c r="O49" s="26"/>
      <c r="P49" s="22">
        <v>4309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f>IF(COUNTIF(AD50:AD51,"-")=COUNTA(AD50:AD51),"-",SUM(AD50:AD51))</f>
        <v>4308812</v>
      </c>
      <c r="BJ49" s="209"/>
      <c r="BK49" s="209"/>
    </row>
    <row r="50" spans="1:63" ht="14.7" customHeight="1" x14ac:dyDescent="0.2">
      <c r="A50" s="6" t="s">
        <v>71</v>
      </c>
      <c r="D50" s="21"/>
      <c r="E50" s="16"/>
      <c r="F50" s="16"/>
      <c r="G50" s="16" t="s">
        <v>72</v>
      </c>
      <c r="H50" s="16"/>
      <c r="I50" s="16"/>
      <c r="J50" s="16"/>
      <c r="K50" s="11"/>
      <c r="L50" s="11"/>
      <c r="M50" s="11"/>
      <c r="N50" s="11"/>
      <c r="O50" s="11"/>
      <c r="P50" s="22">
        <v>4309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>
        <v>4308802</v>
      </c>
      <c r="BJ50" s="209"/>
      <c r="BK50" s="209"/>
    </row>
    <row r="51" spans="1:63" ht="14.7" customHeight="1" x14ac:dyDescent="0.2">
      <c r="A51" s="6" t="s">
        <v>73</v>
      </c>
      <c r="D51" s="21"/>
      <c r="E51" s="16"/>
      <c r="F51" s="16"/>
      <c r="G51" s="16" t="s">
        <v>44</v>
      </c>
      <c r="H51" s="16"/>
      <c r="I51" s="16"/>
      <c r="J51" s="16"/>
      <c r="K51" s="11"/>
      <c r="L51" s="11"/>
      <c r="M51" s="11"/>
      <c r="N51" s="11"/>
      <c r="O51" s="11"/>
      <c r="P51" s="22">
        <v>0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10</v>
      </c>
      <c r="BJ51" s="209"/>
      <c r="BK51" s="209"/>
    </row>
    <row r="52" spans="1:63" ht="14.7" customHeight="1" x14ac:dyDescent="0.2">
      <c r="A52" s="6" t="s">
        <v>74</v>
      </c>
      <c r="D52" s="21"/>
      <c r="E52" s="16"/>
      <c r="F52" s="16" t="s">
        <v>75</v>
      </c>
      <c r="G52" s="16"/>
      <c r="H52" s="16"/>
      <c r="I52" s="16"/>
      <c r="J52" s="16"/>
      <c r="K52" s="16"/>
      <c r="L52" s="11"/>
      <c r="M52" s="11"/>
      <c r="N52" s="11"/>
      <c r="O52" s="11"/>
      <c r="P52" s="22">
        <v>375155</v>
      </c>
      <c r="Q52" s="23" t="s">
        <v>357</v>
      </c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IF(COUNTIF(AD53:AD64,"-")=COUNTA(AD53:AD64),"-",SUM(AD53,AD57:AD60,AD63:AD64))</f>
        <v>375155423</v>
      </c>
      <c r="BJ52" s="209"/>
      <c r="BK52" s="209"/>
    </row>
    <row r="53" spans="1:63" ht="14.7" customHeight="1" x14ac:dyDescent="0.2">
      <c r="A53" s="6" t="s">
        <v>76</v>
      </c>
      <c r="D53" s="21"/>
      <c r="E53" s="16"/>
      <c r="F53" s="16"/>
      <c r="G53" s="16" t="s">
        <v>77</v>
      </c>
      <c r="H53" s="16"/>
      <c r="I53" s="16"/>
      <c r="J53" s="16"/>
      <c r="K53" s="16"/>
      <c r="L53" s="11"/>
      <c r="M53" s="11"/>
      <c r="N53" s="11"/>
      <c r="O53" s="11"/>
      <c r="P53" s="22">
        <v>56674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f>IF(COUNTIF(AD54:AD56,"-")=COUNTA(AD54:AD56),"-",SUM(AD54:AD56))</f>
        <v>56673761</v>
      </c>
      <c r="BJ53" s="209"/>
      <c r="BK53" s="209"/>
    </row>
    <row r="54" spans="1:63" ht="14.7" customHeight="1" x14ac:dyDescent="0.2">
      <c r="A54" s="6" t="s">
        <v>78</v>
      </c>
      <c r="D54" s="21"/>
      <c r="E54" s="16"/>
      <c r="F54" s="16"/>
      <c r="G54" s="16"/>
      <c r="H54" s="16" t="s">
        <v>79</v>
      </c>
      <c r="I54" s="16"/>
      <c r="J54" s="16"/>
      <c r="K54" s="16"/>
      <c r="L54" s="11"/>
      <c r="M54" s="11"/>
      <c r="N54" s="11"/>
      <c r="O54" s="11"/>
      <c r="P54" s="22">
        <v>32742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32741704</v>
      </c>
      <c r="BJ54" s="209"/>
      <c r="BK54" s="209"/>
    </row>
    <row r="55" spans="1:63" ht="14.7" customHeight="1" x14ac:dyDescent="0.2">
      <c r="A55" s="6" t="s">
        <v>80</v>
      </c>
      <c r="D55" s="21"/>
      <c r="E55" s="16"/>
      <c r="F55" s="16"/>
      <c r="G55" s="16"/>
      <c r="H55" s="16" t="s">
        <v>81</v>
      </c>
      <c r="I55" s="16"/>
      <c r="J55" s="16"/>
      <c r="K55" s="16"/>
      <c r="L55" s="11"/>
      <c r="M55" s="11"/>
      <c r="N55" s="11"/>
      <c r="O55" s="11"/>
      <c r="P55" s="22">
        <v>23932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23932057</v>
      </c>
      <c r="BJ55" s="209"/>
      <c r="BK55" s="209"/>
    </row>
    <row r="56" spans="1:63" ht="14.7" customHeight="1" x14ac:dyDescent="0.2">
      <c r="A56" s="6" t="s">
        <v>82</v>
      </c>
      <c r="D56" s="21"/>
      <c r="E56" s="16"/>
      <c r="F56" s="16"/>
      <c r="G56" s="16"/>
      <c r="H56" s="16" t="s">
        <v>44</v>
      </c>
      <c r="I56" s="16"/>
      <c r="J56" s="16"/>
      <c r="K56" s="16"/>
      <c r="L56" s="11"/>
      <c r="M56" s="11"/>
      <c r="N56" s="11"/>
      <c r="O56" s="11"/>
      <c r="P56" s="22">
        <v>0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v>0</v>
      </c>
      <c r="BJ56" s="209"/>
      <c r="BK56" s="209"/>
    </row>
    <row r="57" spans="1:63" ht="14.7" customHeight="1" x14ac:dyDescent="0.2">
      <c r="A57" s="6" t="s">
        <v>83</v>
      </c>
      <c r="D57" s="21"/>
      <c r="E57" s="16"/>
      <c r="F57" s="16"/>
      <c r="G57" s="16" t="s">
        <v>84</v>
      </c>
      <c r="H57" s="16"/>
      <c r="I57" s="16"/>
      <c r="J57" s="16"/>
      <c r="K57" s="16"/>
      <c r="L57" s="11"/>
      <c r="M57" s="11"/>
      <c r="N57" s="11"/>
      <c r="O57" s="11"/>
      <c r="P57" s="22">
        <v>0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0</v>
      </c>
      <c r="BJ57" s="209"/>
      <c r="BK57" s="209"/>
    </row>
    <row r="58" spans="1:63" ht="14.7" customHeight="1" x14ac:dyDescent="0.2">
      <c r="A58" s="6" t="s">
        <v>85</v>
      </c>
      <c r="D58" s="21"/>
      <c r="E58" s="16"/>
      <c r="F58" s="16"/>
      <c r="G58" s="16" t="s">
        <v>86</v>
      </c>
      <c r="H58" s="16"/>
      <c r="I58" s="16"/>
      <c r="J58" s="16"/>
      <c r="K58" s="11"/>
      <c r="L58" s="11"/>
      <c r="M58" s="11"/>
      <c r="N58" s="11"/>
      <c r="O58" s="11"/>
      <c r="P58" s="22">
        <v>40057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40057006</v>
      </c>
      <c r="BJ58" s="209"/>
      <c r="BK58" s="209"/>
    </row>
    <row r="59" spans="1:63" ht="14.7" customHeight="1" x14ac:dyDescent="0.2">
      <c r="A59" s="6" t="s">
        <v>87</v>
      </c>
      <c r="D59" s="21"/>
      <c r="E59" s="16"/>
      <c r="F59" s="16"/>
      <c r="G59" s="16" t="s">
        <v>88</v>
      </c>
      <c r="H59" s="16"/>
      <c r="I59" s="16"/>
      <c r="J59" s="16"/>
      <c r="K59" s="11"/>
      <c r="L59" s="11"/>
      <c r="M59" s="11"/>
      <c r="N59" s="11"/>
      <c r="O59" s="11"/>
      <c r="P59" s="22">
        <v>11277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>
        <v>11277000</v>
      </c>
      <c r="BJ59" s="209"/>
      <c r="BK59" s="209"/>
    </row>
    <row r="60" spans="1:63" ht="14.7" customHeight="1" x14ac:dyDescent="0.2">
      <c r="A60" s="6" t="s">
        <v>89</v>
      </c>
      <c r="D60" s="21"/>
      <c r="E60" s="16"/>
      <c r="F60" s="16"/>
      <c r="G60" s="16" t="s">
        <v>90</v>
      </c>
      <c r="H60" s="16"/>
      <c r="I60" s="16"/>
      <c r="J60" s="16"/>
      <c r="K60" s="11"/>
      <c r="L60" s="11"/>
      <c r="M60" s="11"/>
      <c r="N60" s="11"/>
      <c r="O60" s="11"/>
      <c r="P60" s="22">
        <v>267656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>
        <f>IF(COUNTIF(AD61:AD62,"-")=COUNTA(AD61:AD62),"-",SUM(AD61:AD62))</f>
        <v>267655512</v>
      </c>
      <c r="BJ60" s="209"/>
      <c r="BK60" s="209"/>
    </row>
    <row r="61" spans="1:63" ht="14.7" customHeight="1" x14ac:dyDescent="0.2">
      <c r="A61" s="6" t="s">
        <v>91</v>
      </c>
      <c r="D61" s="21"/>
      <c r="E61" s="16"/>
      <c r="F61" s="16"/>
      <c r="G61" s="16"/>
      <c r="H61" s="16" t="s">
        <v>92</v>
      </c>
      <c r="I61" s="16"/>
      <c r="J61" s="16"/>
      <c r="K61" s="11"/>
      <c r="L61" s="11"/>
      <c r="M61" s="11"/>
      <c r="N61" s="11"/>
      <c r="O61" s="11"/>
      <c r="P61" s="22">
        <v>0</v>
      </c>
      <c r="Q61" s="23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8">
        <v>0</v>
      </c>
      <c r="BJ61" s="209"/>
      <c r="BK61" s="209"/>
    </row>
    <row r="62" spans="1:63" ht="14.7" customHeight="1" x14ac:dyDescent="0.2">
      <c r="A62" s="6" t="s">
        <v>93</v>
      </c>
      <c r="D62" s="21"/>
      <c r="E62" s="11"/>
      <c r="F62" s="16"/>
      <c r="G62" s="16"/>
      <c r="H62" s="16" t="s">
        <v>44</v>
      </c>
      <c r="I62" s="16"/>
      <c r="J62" s="16"/>
      <c r="K62" s="11"/>
      <c r="L62" s="11"/>
      <c r="M62" s="11"/>
      <c r="N62" s="11"/>
      <c r="O62" s="11"/>
      <c r="P62" s="22">
        <v>267656</v>
      </c>
      <c r="Q62" s="23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8">
        <v>267655512</v>
      </c>
      <c r="BJ62" s="209"/>
      <c r="BK62" s="209"/>
    </row>
    <row r="63" spans="1:63" ht="14.7" customHeight="1" x14ac:dyDescent="0.2">
      <c r="A63" s="6" t="s">
        <v>94</v>
      </c>
      <c r="D63" s="21"/>
      <c r="E63" s="11"/>
      <c r="F63" s="16"/>
      <c r="G63" s="16" t="s">
        <v>44</v>
      </c>
      <c r="H63" s="16"/>
      <c r="I63" s="16"/>
      <c r="J63" s="16"/>
      <c r="K63" s="11"/>
      <c r="L63" s="11"/>
      <c r="M63" s="11"/>
      <c r="N63" s="11"/>
      <c r="O63" s="11"/>
      <c r="P63" s="22">
        <v>2410</v>
      </c>
      <c r="Q63" s="23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8">
        <v>2410000</v>
      </c>
      <c r="BJ63" s="209"/>
      <c r="BK63" s="209"/>
    </row>
    <row r="64" spans="1:63" ht="14.7" customHeight="1" x14ac:dyDescent="0.2">
      <c r="A64" s="6" t="s">
        <v>95</v>
      </c>
      <c r="D64" s="21"/>
      <c r="E64" s="11"/>
      <c r="F64" s="16"/>
      <c r="G64" s="16" t="s">
        <v>96</v>
      </c>
      <c r="H64" s="16"/>
      <c r="I64" s="16"/>
      <c r="J64" s="16"/>
      <c r="K64" s="11"/>
      <c r="L64" s="11"/>
      <c r="M64" s="11"/>
      <c r="N64" s="11"/>
      <c r="O64" s="11"/>
      <c r="P64" s="22">
        <v>-2918</v>
      </c>
      <c r="Q64" s="23"/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8">
        <v>-2917856</v>
      </c>
      <c r="BJ64" s="209"/>
      <c r="BK64" s="209"/>
    </row>
    <row r="65" spans="1:63" ht="14.7" customHeight="1" x14ac:dyDescent="0.2">
      <c r="A65" s="6" t="s">
        <v>97</v>
      </c>
      <c r="D65" s="21"/>
      <c r="E65" s="11" t="s">
        <v>98</v>
      </c>
      <c r="F65" s="16"/>
      <c r="G65" s="17"/>
      <c r="H65" s="17"/>
      <c r="I65" s="17"/>
      <c r="J65" s="11"/>
      <c r="K65" s="11"/>
      <c r="L65" s="11"/>
      <c r="M65" s="11"/>
      <c r="N65" s="11"/>
      <c r="O65" s="11"/>
      <c r="P65" s="22">
        <v>1389716</v>
      </c>
      <c r="Q65" s="23"/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8">
        <f>IF(COUNTIF(AD66:AD74,"-")=COUNTA(AD66:AD74),"-",SUM(AD66:AD69,AD72:AD74))</f>
        <v>1389716090</v>
      </c>
      <c r="BJ65" s="209"/>
      <c r="BK65" s="209"/>
    </row>
    <row r="66" spans="1:63" ht="14.7" customHeight="1" x14ac:dyDescent="0.2">
      <c r="A66" s="6" t="s">
        <v>99</v>
      </c>
      <c r="D66" s="21"/>
      <c r="E66" s="11"/>
      <c r="F66" s="16" t="s">
        <v>100</v>
      </c>
      <c r="G66" s="17"/>
      <c r="H66" s="17"/>
      <c r="I66" s="17"/>
      <c r="J66" s="11"/>
      <c r="K66" s="11"/>
      <c r="L66" s="11"/>
      <c r="M66" s="11"/>
      <c r="N66" s="11"/>
      <c r="O66" s="11"/>
      <c r="P66" s="22">
        <v>547883</v>
      </c>
      <c r="Q66" s="23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8">
        <v>547883461</v>
      </c>
      <c r="BJ66" s="209"/>
      <c r="BK66" s="209"/>
    </row>
    <row r="67" spans="1:63" ht="14.7" customHeight="1" x14ac:dyDescent="0.2">
      <c r="A67" s="6" t="s">
        <v>101</v>
      </c>
      <c r="D67" s="21"/>
      <c r="E67" s="11"/>
      <c r="F67" s="16" t="s">
        <v>102</v>
      </c>
      <c r="G67" s="16"/>
      <c r="H67" s="25"/>
      <c r="I67" s="16"/>
      <c r="J67" s="16"/>
      <c r="K67" s="11"/>
      <c r="L67" s="11"/>
      <c r="M67" s="11"/>
      <c r="N67" s="11"/>
      <c r="O67" s="11"/>
      <c r="P67" s="22">
        <v>46158</v>
      </c>
      <c r="Q67" s="23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8">
        <v>46157766</v>
      </c>
      <c r="BJ67" s="209"/>
      <c r="BK67" s="209"/>
    </row>
    <row r="68" spans="1:63" ht="14.7" customHeight="1" x14ac:dyDescent="0.2">
      <c r="A68" s="6">
        <v>1500000</v>
      </c>
      <c r="D68" s="21"/>
      <c r="E68" s="11"/>
      <c r="F68" s="16" t="s">
        <v>103</v>
      </c>
      <c r="G68" s="16"/>
      <c r="H68" s="16"/>
      <c r="I68" s="16"/>
      <c r="J68" s="16"/>
      <c r="K68" s="11"/>
      <c r="L68" s="11"/>
      <c r="M68" s="11"/>
      <c r="N68" s="11"/>
      <c r="O68" s="11"/>
      <c r="P68" s="22">
        <v>2390</v>
      </c>
      <c r="Q68" s="23"/>
      <c r="R68" s="11"/>
      <c r="S68" s="11"/>
      <c r="T68" s="11"/>
      <c r="U68" s="11"/>
      <c r="V68" s="11"/>
      <c r="W68" s="11"/>
      <c r="X68" s="11"/>
      <c r="Y68" s="11"/>
      <c r="Z68" s="18"/>
      <c r="AA68" s="35"/>
      <c r="AD68" s="8">
        <v>2390400</v>
      </c>
      <c r="BJ68" s="209"/>
      <c r="BK68" s="209"/>
    </row>
    <row r="69" spans="1:63" ht="14.7" customHeight="1" x14ac:dyDescent="0.2">
      <c r="A69" s="6" t="s">
        <v>104</v>
      </c>
      <c r="D69" s="21"/>
      <c r="E69" s="16"/>
      <c r="F69" s="16" t="s">
        <v>90</v>
      </c>
      <c r="G69" s="16"/>
      <c r="H69" s="25"/>
      <c r="I69" s="16"/>
      <c r="J69" s="16"/>
      <c r="K69" s="11"/>
      <c r="L69" s="11"/>
      <c r="M69" s="11"/>
      <c r="N69" s="11"/>
      <c r="O69" s="11"/>
      <c r="P69" s="22">
        <v>782429</v>
      </c>
      <c r="Q69" s="23"/>
      <c r="R69" s="11"/>
      <c r="S69" s="11"/>
      <c r="T69" s="11"/>
      <c r="U69" s="11"/>
      <c r="V69" s="11"/>
      <c r="W69" s="11"/>
      <c r="X69" s="11"/>
      <c r="Y69" s="11"/>
      <c r="Z69" s="18"/>
      <c r="AA69" s="35"/>
      <c r="AD69" s="8">
        <f>IF(COUNTIF(AD70:AD71,"-")=COUNTA(AD70:AD71),"-",SUM(AD70:AD71))</f>
        <v>782428684</v>
      </c>
      <c r="BJ69" s="209"/>
      <c r="BK69" s="209"/>
    </row>
    <row r="70" spans="1:63" ht="14.7" customHeight="1" x14ac:dyDescent="0.2">
      <c r="A70" s="6" t="s">
        <v>105</v>
      </c>
      <c r="D70" s="21"/>
      <c r="E70" s="16"/>
      <c r="F70" s="16"/>
      <c r="G70" s="16" t="s">
        <v>106</v>
      </c>
      <c r="H70" s="16"/>
      <c r="I70" s="16"/>
      <c r="J70" s="16"/>
      <c r="K70" s="11"/>
      <c r="L70" s="11"/>
      <c r="M70" s="11"/>
      <c r="N70" s="11"/>
      <c r="O70" s="11"/>
      <c r="P70" s="22">
        <v>751284</v>
      </c>
      <c r="Q70" s="23"/>
      <c r="R70" s="11"/>
      <c r="S70" s="11"/>
      <c r="T70" s="11"/>
      <c r="U70" s="11"/>
      <c r="V70" s="11"/>
      <c r="W70" s="11"/>
      <c r="X70" s="11"/>
      <c r="Y70" s="11"/>
      <c r="Z70" s="18"/>
      <c r="AA70" s="35"/>
      <c r="AD70" s="8">
        <v>751283515</v>
      </c>
      <c r="BJ70" s="209"/>
      <c r="BK70" s="209"/>
    </row>
    <row r="71" spans="1:63" ht="14.7" customHeight="1" x14ac:dyDescent="0.2">
      <c r="A71" s="6" t="s">
        <v>107</v>
      </c>
      <c r="D71" s="21"/>
      <c r="E71" s="16"/>
      <c r="F71" s="16"/>
      <c r="G71" s="16" t="s">
        <v>92</v>
      </c>
      <c r="H71" s="16"/>
      <c r="I71" s="16"/>
      <c r="J71" s="16"/>
      <c r="K71" s="11"/>
      <c r="L71" s="11"/>
      <c r="M71" s="11"/>
      <c r="N71" s="11"/>
      <c r="O71" s="11"/>
      <c r="P71" s="22">
        <v>31145</v>
      </c>
      <c r="Q71" s="23"/>
      <c r="R71" s="11"/>
      <c r="S71" s="11"/>
      <c r="T71" s="11"/>
      <c r="U71" s="11"/>
      <c r="V71" s="11"/>
      <c r="W71" s="11"/>
      <c r="X71" s="11"/>
      <c r="Y71" s="11"/>
      <c r="Z71" s="18"/>
      <c r="AA71" s="35"/>
      <c r="AD71" s="8">
        <v>31145169</v>
      </c>
      <c r="BJ71" s="209"/>
      <c r="BK71" s="209"/>
    </row>
    <row r="72" spans="1:63" ht="14.7" customHeight="1" x14ac:dyDescent="0.2">
      <c r="A72" s="6" t="s">
        <v>108</v>
      </c>
      <c r="D72" s="21"/>
      <c r="E72" s="16"/>
      <c r="F72" s="16" t="s">
        <v>109</v>
      </c>
      <c r="G72" s="16"/>
      <c r="H72" s="16"/>
      <c r="I72" s="16"/>
      <c r="J72" s="16"/>
      <c r="K72" s="11"/>
      <c r="L72" s="11"/>
      <c r="M72" s="11"/>
      <c r="N72" s="11"/>
      <c r="O72" s="11"/>
      <c r="P72" s="22">
        <v>13388</v>
      </c>
      <c r="Q72" s="23"/>
      <c r="R72" s="11"/>
      <c r="S72" s="11"/>
      <c r="T72" s="11"/>
      <c r="U72" s="11"/>
      <c r="V72" s="11"/>
      <c r="W72" s="11"/>
      <c r="X72" s="11"/>
      <c r="Y72" s="11"/>
      <c r="Z72" s="18"/>
      <c r="AA72" s="35"/>
      <c r="AD72" s="8">
        <v>13387785</v>
      </c>
      <c r="BJ72" s="209"/>
      <c r="BK72" s="209"/>
    </row>
    <row r="73" spans="1:63" ht="14.7" customHeight="1" x14ac:dyDescent="0.2">
      <c r="A73" s="6" t="s">
        <v>110</v>
      </c>
      <c r="D73" s="21"/>
      <c r="E73" s="16"/>
      <c r="F73" s="16" t="s">
        <v>44</v>
      </c>
      <c r="G73" s="16"/>
      <c r="H73" s="25"/>
      <c r="I73" s="16"/>
      <c r="J73" s="16"/>
      <c r="K73" s="11"/>
      <c r="L73" s="11"/>
      <c r="M73" s="11"/>
      <c r="N73" s="11"/>
      <c r="O73" s="11"/>
      <c r="P73" s="22">
        <v>0</v>
      </c>
      <c r="Q73" s="23"/>
      <c r="R73" s="11"/>
      <c r="S73" s="11"/>
      <c r="T73" s="11"/>
      <c r="U73" s="11"/>
      <c r="V73" s="11"/>
      <c r="W73" s="11"/>
      <c r="X73" s="11"/>
      <c r="Y73" s="11"/>
      <c r="Z73" s="18"/>
      <c r="AA73" s="35"/>
      <c r="AD73" s="8">
        <v>0</v>
      </c>
      <c r="BJ73" s="209"/>
      <c r="BK73" s="209"/>
    </row>
    <row r="74" spans="1:63" ht="14.7" customHeight="1" x14ac:dyDescent="0.2">
      <c r="A74" s="6" t="s">
        <v>111</v>
      </c>
      <c r="D74" s="21"/>
      <c r="E74" s="16"/>
      <c r="F74" s="11" t="s">
        <v>96</v>
      </c>
      <c r="G74" s="16"/>
      <c r="H74" s="16"/>
      <c r="I74" s="16"/>
      <c r="J74" s="16"/>
      <c r="K74" s="11"/>
      <c r="L74" s="11"/>
      <c r="M74" s="11"/>
      <c r="N74" s="11"/>
      <c r="O74" s="11"/>
      <c r="P74" s="22">
        <v>-2532</v>
      </c>
      <c r="Q74" s="23"/>
      <c r="R74" s="221"/>
      <c r="S74" s="222"/>
      <c r="T74" s="222"/>
      <c r="U74" s="222"/>
      <c r="V74" s="222"/>
      <c r="W74" s="222"/>
      <c r="X74" s="222"/>
      <c r="Y74" s="223"/>
      <c r="Z74" s="36"/>
      <c r="AA74" s="37"/>
      <c r="AD74" s="8">
        <v>-2532006</v>
      </c>
      <c r="BJ74" s="209"/>
      <c r="BK74" s="209"/>
    </row>
    <row r="75" spans="1:63" ht="16.5" customHeight="1" thickBot="1" x14ac:dyDescent="0.25">
      <c r="A75" s="6">
        <v>1565000</v>
      </c>
      <c r="B75" s="6" t="s">
        <v>142</v>
      </c>
      <c r="D75" s="21"/>
      <c r="E75" s="16" t="s">
        <v>112</v>
      </c>
      <c r="F75" s="16"/>
      <c r="G75" s="16"/>
      <c r="H75" s="16"/>
      <c r="I75" s="16"/>
      <c r="J75" s="16"/>
      <c r="K75" s="11"/>
      <c r="L75" s="11"/>
      <c r="M75" s="11"/>
      <c r="N75" s="11"/>
      <c r="O75" s="11"/>
      <c r="P75" s="22">
        <v>0</v>
      </c>
      <c r="Q75" s="23"/>
      <c r="R75" s="224" t="s">
        <v>143</v>
      </c>
      <c r="S75" s="225"/>
      <c r="T75" s="225"/>
      <c r="U75" s="225"/>
      <c r="V75" s="225"/>
      <c r="W75" s="225"/>
      <c r="X75" s="225"/>
      <c r="Y75" s="226"/>
      <c r="Z75" s="38">
        <v>20234273</v>
      </c>
      <c r="AA75" s="39"/>
      <c r="AD75" s="8">
        <v>0</v>
      </c>
      <c r="AE75" s="8" t="e">
        <f>IF(AND(AE24="-",AE25="-",#REF!="-"),"-",SUM(AE24,AE25,#REF!))</f>
        <v>#REF!</v>
      </c>
      <c r="BJ75" s="209"/>
      <c r="BK75" s="209"/>
    </row>
    <row r="76" spans="1:63" ht="14.7" customHeight="1" thickBot="1" x14ac:dyDescent="0.25">
      <c r="A76" s="6" t="s">
        <v>1</v>
      </c>
      <c r="B76" s="6" t="s">
        <v>113</v>
      </c>
      <c r="D76" s="227" t="s">
        <v>2</v>
      </c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9"/>
      <c r="P76" s="40">
        <v>35962293</v>
      </c>
      <c r="Q76" s="41" t="s">
        <v>357</v>
      </c>
      <c r="R76" s="212" t="s">
        <v>342</v>
      </c>
      <c r="S76" s="213"/>
      <c r="T76" s="213"/>
      <c r="U76" s="213"/>
      <c r="V76" s="213"/>
      <c r="W76" s="213"/>
      <c r="X76" s="213"/>
      <c r="Y76" s="230"/>
      <c r="Z76" s="40">
        <v>35962293</v>
      </c>
      <c r="AA76" s="42"/>
      <c r="AD76" s="8">
        <f>IF(AND(AD7="-",AD65="-",AD75="-"),"-",SUM(AD7,AD65,AD75))</f>
        <v>35962292552</v>
      </c>
      <c r="AE76" s="8" t="e">
        <f>IF(AND(AE22="-",AE75="-"),"-",SUM(AE22,AE75))</f>
        <v>#REF!</v>
      </c>
      <c r="BJ76" s="209"/>
      <c r="BK76" s="209"/>
    </row>
    <row r="77" spans="1:63" ht="9.75" customHeight="1" x14ac:dyDescent="0.2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Z77" s="11"/>
      <c r="AA77" s="11"/>
    </row>
    <row r="78" spans="1:63" ht="14.7" customHeight="1" x14ac:dyDescent="0.2">
      <c r="D78" s="14"/>
      <c r="E78" s="43" t="s">
        <v>343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Z78" s="10"/>
      <c r="AA78" s="10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6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7B36-24B9-4D67-B5BD-C609467A0B1D}">
  <sheetPr codeName="Sheet7">
    <pageSetUpPr fitToPage="1"/>
  </sheetPr>
  <dimension ref="A1:BJ43"/>
  <sheetViews>
    <sheetView topLeftCell="B1" zoomScale="85" zoomScaleNormal="85" zoomScaleSheetLayoutView="100" workbookViewId="0">
      <selection activeCell="B1" sqref="B1"/>
    </sheetView>
  </sheetViews>
  <sheetFormatPr defaultColWidth="9" defaultRowHeight="13.2" x14ac:dyDescent="0.2"/>
  <cols>
    <col min="1" max="1" width="0" style="45" hidden="1" customWidth="1"/>
    <col min="2" max="2" width="0.6640625" style="5" customWidth="1"/>
    <col min="3" max="3" width="1.21875" style="47" customWidth="1"/>
    <col min="4" max="12" width="2.109375" style="47" customWidth="1"/>
    <col min="13" max="13" width="18.33203125" style="47" customWidth="1"/>
    <col min="14" max="14" width="21.6640625" style="47" bestFit="1" customWidth="1"/>
    <col min="15" max="15" width="2.44140625" style="47" customWidth="1"/>
    <col min="16" max="16" width="0.6640625" style="47" customWidth="1"/>
    <col min="17" max="17" width="9" style="5"/>
    <col min="18" max="18" width="0" style="5" hidden="1" customWidth="1"/>
    <col min="19" max="257" width="9" style="5"/>
    <col min="258" max="258" width="0.6640625" style="5" customWidth="1"/>
    <col min="259" max="259" width="1.21875" style="5" customWidth="1"/>
    <col min="260" max="268" width="2.109375" style="5" customWidth="1"/>
    <col min="269" max="269" width="18.33203125" style="5" customWidth="1"/>
    <col min="270" max="270" width="21.6640625" style="5" bestFit="1" customWidth="1"/>
    <col min="271" max="271" width="2.44140625" style="5" customWidth="1"/>
    <col min="272" max="272" width="0.6640625" style="5" customWidth="1"/>
    <col min="273" max="513" width="9" style="5"/>
    <col min="514" max="514" width="0.6640625" style="5" customWidth="1"/>
    <col min="515" max="515" width="1.21875" style="5" customWidth="1"/>
    <col min="516" max="524" width="2.109375" style="5" customWidth="1"/>
    <col min="525" max="525" width="18.33203125" style="5" customWidth="1"/>
    <col min="526" max="526" width="21.6640625" style="5" bestFit="1" customWidth="1"/>
    <col min="527" max="527" width="2.44140625" style="5" customWidth="1"/>
    <col min="528" max="528" width="0.6640625" style="5" customWidth="1"/>
    <col min="529" max="769" width="9" style="5"/>
    <col min="770" max="770" width="0.6640625" style="5" customWidth="1"/>
    <col min="771" max="771" width="1.21875" style="5" customWidth="1"/>
    <col min="772" max="780" width="2.109375" style="5" customWidth="1"/>
    <col min="781" max="781" width="18.33203125" style="5" customWidth="1"/>
    <col min="782" max="782" width="21.6640625" style="5" bestFit="1" customWidth="1"/>
    <col min="783" max="783" width="2.44140625" style="5" customWidth="1"/>
    <col min="784" max="784" width="0.6640625" style="5" customWidth="1"/>
    <col min="785" max="1025" width="9" style="5"/>
    <col min="1026" max="1026" width="0.6640625" style="5" customWidth="1"/>
    <col min="1027" max="1027" width="1.21875" style="5" customWidth="1"/>
    <col min="1028" max="1036" width="2.109375" style="5" customWidth="1"/>
    <col min="1037" max="1037" width="18.33203125" style="5" customWidth="1"/>
    <col min="1038" max="1038" width="21.6640625" style="5" bestFit="1" customWidth="1"/>
    <col min="1039" max="1039" width="2.44140625" style="5" customWidth="1"/>
    <col min="1040" max="1040" width="0.6640625" style="5" customWidth="1"/>
    <col min="1041" max="1281" width="9" style="5"/>
    <col min="1282" max="1282" width="0.6640625" style="5" customWidth="1"/>
    <col min="1283" max="1283" width="1.21875" style="5" customWidth="1"/>
    <col min="1284" max="1292" width="2.109375" style="5" customWidth="1"/>
    <col min="1293" max="1293" width="18.33203125" style="5" customWidth="1"/>
    <col min="1294" max="1294" width="21.6640625" style="5" bestFit="1" customWidth="1"/>
    <col min="1295" max="1295" width="2.44140625" style="5" customWidth="1"/>
    <col min="1296" max="1296" width="0.6640625" style="5" customWidth="1"/>
    <col min="1297" max="1537" width="9" style="5"/>
    <col min="1538" max="1538" width="0.6640625" style="5" customWidth="1"/>
    <col min="1539" max="1539" width="1.21875" style="5" customWidth="1"/>
    <col min="1540" max="1548" width="2.109375" style="5" customWidth="1"/>
    <col min="1549" max="1549" width="18.33203125" style="5" customWidth="1"/>
    <col min="1550" max="1550" width="21.6640625" style="5" bestFit="1" customWidth="1"/>
    <col min="1551" max="1551" width="2.44140625" style="5" customWidth="1"/>
    <col min="1552" max="1552" width="0.6640625" style="5" customWidth="1"/>
    <col min="1553" max="1793" width="9" style="5"/>
    <col min="1794" max="1794" width="0.6640625" style="5" customWidth="1"/>
    <col min="1795" max="1795" width="1.21875" style="5" customWidth="1"/>
    <col min="1796" max="1804" width="2.109375" style="5" customWidth="1"/>
    <col min="1805" max="1805" width="18.33203125" style="5" customWidth="1"/>
    <col min="1806" max="1806" width="21.6640625" style="5" bestFit="1" customWidth="1"/>
    <col min="1807" max="1807" width="2.44140625" style="5" customWidth="1"/>
    <col min="1808" max="1808" width="0.6640625" style="5" customWidth="1"/>
    <col min="1809" max="2049" width="9" style="5"/>
    <col min="2050" max="2050" width="0.6640625" style="5" customWidth="1"/>
    <col min="2051" max="2051" width="1.21875" style="5" customWidth="1"/>
    <col min="2052" max="2060" width="2.109375" style="5" customWidth="1"/>
    <col min="2061" max="2061" width="18.33203125" style="5" customWidth="1"/>
    <col min="2062" max="2062" width="21.6640625" style="5" bestFit="1" customWidth="1"/>
    <col min="2063" max="2063" width="2.44140625" style="5" customWidth="1"/>
    <col min="2064" max="2064" width="0.6640625" style="5" customWidth="1"/>
    <col min="2065" max="2305" width="9" style="5"/>
    <col min="2306" max="2306" width="0.6640625" style="5" customWidth="1"/>
    <col min="2307" max="2307" width="1.21875" style="5" customWidth="1"/>
    <col min="2308" max="2316" width="2.109375" style="5" customWidth="1"/>
    <col min="2317" max="2317" width="18.33203125" style="5" customWidth="1"/>
    <col min="2318" max="2318" width="21.6640625" style="5" bestFit="1" customWidth="1"/>
    <col min="2319" max="2319" width="2.44140625" style="5" customWidth="1"/>
    <col min="2320" max="2320" width="0.6640625" style="5" customWidth="1"/>
    <col min="2321" max="2561" width="9" style="5"/>
    <col min="2562" max="2562" width="0.6640625" style="5" customWidth="1"/>
    <col min="2563" max="2563" width="1.21875" style="5" customWidth="1"/>
    <col min="2564" max="2572" width="2.109375" style="5" customWidth="1"/>
    <col min="2573" max="2573" width="18.33203125" style="5" customWidth="1"/>
    <col min="2574" max="2574" width="21.6640625" style="5" bestFit="1" customWidth="1"/>
    <col min="2575" max="2575" width="2.44140625" style="5" customWidth="1"/>
    <col min="2576" max="2576" width="0.6640625" style="5" customWidth="1"/>
    <col min="2577" max="2817" width="9" style="5"/>
    <col min="2818" max="2818" width="0.6640625" style="5" customWidth="1"/>
    <col min="2819" max="2819" width="1.21875" style="5" customWidth="1"/>
    <col min="2820" max="2828" width="2.109375" style="5" customWidth="1"/>
    <col min="2829" max="2829" width="18.33203125" style="5" customWidth="1"/>
    <col min="2830" max="2830" width="21.6640625" style="5" bestFit="1" customWidth="1"/>
    <col min="2831" max="2831" width="2.44140625" style="5" customWidth="1"/>
    <col min="2832" max="2832" width="0.6640625" style="5" customWidth="1"/>
    <col min="2833" max="3073" width="9" style="5"/>
    <col min="3074" max="3074" width="0.6640625" style="5" customWidth="1"/>
    <col min="3075" max="3075" width="1.21875" style="5" customWidth="1"/>
    <col min="3076" max="3084" width="2.109375" style="5" customWidth="1"/>
    <col min="3085" max="3085" width="18.33203125" style="5" customWidth="1"/>
    <col min="3086" max="3086" width="21.6640625" style="5" bestFit="1" customWidth="1"/>
    <col min="3087" max="3087" width="2.44140625" style="5" customWidth="1"/>
    <col min="3088" max="3088" width="0.6640625" style="5" customWidth="1"/>
    <col min="3089" max="3329" width="9" style="5"/>
    <col min="3330" max="3330" width="0.6640625" style="5" customWidth="1"/>
    <col min="3331" max="3331" width="1.21875" style="5" customWidth="1"/>
    <col min="3332" max="3340" width="2.109375" style="5" customWidth="1"/>
    <col min="3341" max="3341" width="18.33203125" style="5" customWidth="1"/>
    <col min="3342" max="3342" width="21.6640625" style="5" bestFit="1" customWidth="1"/>
    <col min="3343" max="3343" width="2.44140625" style="5" customWidth="1"/>
    <col min="3344" max="3344" width="0.6640625" style="5" customWidth="1"/>
    <col min="3345" max="3585" width="9" style="5"/>
    <col min="3586" max="3586" width="0.6640625" style="5" customWidth="1"/>
    <col min="3587" max="3587" width="1.21875" style="5" customWidth="1"/>
    <col min="3588" max="3596" width="2.109375" style="5" customWidth="1"/>
    <col min="3597" max="3597" width="18.33203125" style="5" customWidth="1"/>
    <col min="3598" max="3598" width="21.6640625" style="5" bestFit="1" customWidth="1"/>
    <col min="3599" max="3599" width="2.44140625" style="5" customWidth="1"/>
    <col min="3600" max="3600" width="0.6640625" style="5" customWidth="1"/>
    <col min="3601" max="3841" width="9" style="5"/>
    <col min="3842" max="3842" width="0.6640625" style="5" customWidth="1"/>
    <col min="3843" max="3843" width="1.21875" style="5" customWidth="1"/>
    <col min="3844" max="3852" width="2.109375" style="5" customWidth="1"/>
    <col min="3853" max="3853" width="18.33203125" style="5" customWidth="1"/>
    <col min="3854" max="3854" width="21.6640625" style="5" bestFit="1" customWidth="1"/>
    <col min="3855" max="3855" width="2.44140625" style="5" customWidth="1"/>
    <col min="3856" max="3856" width="0.6640625" style="5" customWidth="1"/>
    <col min="3857" max="4097" width="9" style="5"/>
    <col min="4098" max="4098" width="0.6640625" style="5" customWidth="1"/>
    <col min="4099" max="4099" width="1.21875" style="5" customWidth="1"/>
    <col min="4100" max="4108" width="2.109375" style="5" customWidth="1"/>
    <col min="4109" max="4109" width="18.33203125" style="5" customWidth="1"/>
    <col min="4110" max="4110" width="21.6640625" style="5" bestFit="1" customWidth="1"/>
    <col min="4111" max="4111" width="2.44140625" style="5" customWidth="1"/>
    <col min="4112" max="4112" width="0.6640625" style="5" customWidth="1"/>
    <col min="4113" max="4353" width="9" style="5"/>
    <col min="4354" max="4354" width="0.6640625" style="5" customWidth="1"/>
    <col min="4355" max="4355" width="1.21875" style="5" customWidth="1"/>
    <col min="4356" max="4364" width="2.109375" style="5" customWidth="1"/>
    <col min="4365" max="4365" width="18.33203125" style="5" customWidth="1"/>
    <col min="4366" max="4366" width="21.6640625" style="5" bestFit="1" customWidth="1"/>
    <col min="4367" max="4367" width="2.44140625" style="5" customWidth="1"/>
    <col min="4368" max="4368" width="0.6640625" style="5" customWidth="1"/>
    <col min="4369" max="4609" width="9" style="5"/>
    <col min="4610" max="4610" width="0.6640625" style="5" customWidth="1"/>
    <col min="4611" max="4611" width="1.21875" style="5" customWidth="1"/>
    <col min="4612" max="4620" width="2.109375" style="5" customWidth="1"/>
    <col min="4621" max="4621" width="18.33203125" style="5" customWidth="1"/>
    <col min="4622" max="4622" width="21.6640625" style="5" bestFit="1" customWidth="1"/>
    <col min="4623" max="4623" width="2.44140625" style="5" customWidth="1"/>
    <col min="4624" max="4624" width="0.6640625" style="5" customWidth="1"/>
    <col min="4625" max="4865" width="9" style="5"/>
    <col min="4866" max="4866" width="0.6640625" style="5" customWidth="1"/>
    <col min="4867" max="4867" width="1.21875" style="5" customWidth="1"/>
    <col min="4868" max="4876" width="2.109375" style="5" customWidth="1"/>
    <col min="4877" max="4877" width="18.33203125" style="5" customWidth="1"/>
    <col min="4878" max="4878" width="21.6640625" style="5" bestFit="1" customWidth="1"/>
    <col min="4879" max="4879" width="2.44140625" style="5" customWidth="1"/>
    <col min="4880" max="4880" width="0.6640625" style="5" customWidth="1"/>
    <col min="4881" max="5121" width="9" style="5"/>
    <col min="5122" max="5122" width="0.6640625" style="5" customWidth="1"/>
    <col min="5123" max="5123" width="1.21875" style="5" customWidth="1"/>
    <col min="5124" max="5132" width="2.109375" style="5" customWidth="1"/>
    <col min="5133" max="5133" width="18.33203125" style="5" customWidth="1"/>
    <col min="5134" max="5134" width="21.6640625" style="5" bestFit="1" customWidth="1"/>
    <col min="5135" max="5135" width="2.44140625" style="5" customWidth="1"/>
    <col min="5136" max="5136" width="0.6640625" style="5" customWidth="1"/>
    <col min="5137" max="5377" width="9" style="5"/>
    <col min="5378" max="5378" width="0.6640625" style="5" customWidth="1"/>
    <col min="5379" max="5379" width="1.21875" style="5" customWidth="1"/>
    <col min="5380" max="5388" width="2.109375" style="5" customWidth="1"/>
    <col min="5389" max="5389" width="18.33203125" style="5" customWidth="1"/>
    <col min="5390" max="5390" width="21.6640625" style="5" bestFit="1" customWidth="1"/>
    <col min="5391" max="5391" width="2.44140625" style="5" customWidth="1"/>
    <col min="5392" max="5392" width="0.6640625" style="5" customWidth="1"/>
    <col min="5393" max="5633" width="9" style="5"/>
    <col min="5634" max="5634" width="0.6640625" style="5" customWidth="1"/>
    <col min="5635" max="5635" width="1.21875" style="5" customWidth="1"/>
    <col min="5636" max="5644" width="2.109375" style="5" customWidth="1"/>
    <col min="5645" max="5645" width="18.33203125" style="5" customWidth="1"/>
    <col min="5646" max="5646" width="21.6640625" style="5" bestFit="1" customWidth="1"/>
    <col min="5647" max="5647" width="2.44140625" style="5" customWidth="1"/>
    <col min="5648" max="5648" width="0.6640625" style="5" customWidth="1"/>
    <col min="5649" max="5889" width="9" style="5"/>
    <col min="5890" max="5890" width="0.6640625" style="5" customWidth="1"/>
    <col min="5891" max="5891" width="1.21875" style="5" customWidth="1"/>
    <col min="5892" max="5900" width="2.109375" style="5" customWidth="1"/>
    <col min="5901" max="5901" width="18.33203125" style="5" customWidth="1"/>
    <col min="5902" max="5902" width="21.6640625" style="5" bestFit="1" customWidth="1"/>
    <col min="5903" max="5903" width="2.44140625" style="5" customWidth="1"/>
    <col min="5904" max="5904" width="0.6640625" style="5" customWidth="1"/>
    <col min="5905" max="6145" width="9" style="5"/>
    <col min="6146" max="6146" width="0.6640625" style="5" customWidth="1"/>
    <col min="6147" max="6147" width="1.21875" style="5" customWidth="1"/>
    <col min="6148" max="6156" width="2.109375" style="5" customWidth="1"/>
    <col min="6157" max="6157" width="18.33203125" style="5" customWidth="1"/>
    <col min="6158" max="6158" width="21.6640625" style="5" bestFit="1" customWidth="1"/>
    <col min="6159" max="6159" width="2.44140625" style="5" customWidth="1"/>
    <col min="6160" max="6160" width="0.6640625" style="5" customWidth="1"/>
    <col min="6161" max="6401" width="9" style="5"/>
    <col min="6402" max="6402" width="0.6640625" style="5" customWidth="1"/>
    <col min="6403" max="6403" width="1.21875" style="5" customWidth="1"/>
    <col min="6404" max="6412" width="2.109375" style="5" customWidth="1"/>
    <col min="6413" max="6413" width="18.33203125" style="5" customWidth="1"/>
    <col min="6414" max="6414" width="21.6640625" style="5" bestFit="1" customWidth="1"/>
    <col min="6415" max="6415" width="2.44140625" style="5" customWidth="1"/>
    <col min="6416" max="6416" width="0.6640625" style="5" customWidth="1"/>
    <col min="6417" max="6657" width="9" style="5"/>
    <col min="6658" max="6658" width="0.6640625" style="5" customWidth="1"/>
    <col min="6659" max="6659" width="1.21875" style="5" customWidth="1"/>
    <col min="6660" max="6668" width="2.109375" style="5" customWidth="1"/>
    <col min="6669" max="6669" width="18.33203125" style="5" customWidth="1"/>
    <col min="6670" max="6670" width="21.6640625" style="5" bestFit="1" customWidth="1"/>
    <col min="6671" max="6671" width="2.44140625" style="5" customWidth="1"/>
    <col min="6672" max="6672" width="0.6640625" style="5" customWidth="1"/>
    <col min="6673" max="6913" width="9" style="5"/>
    <col min="6914" max="6914" width="0.6640625" style="5" customWidth="1"/>
    <col min="6915" max="6915" width="1.21875" style="5" customWidth="1"/>
    <col min="6916" max="6924" width="2.109375" style="5" customWidth="1"/>
    <col min="6925" max="6925" width="18.33203125" style="5" customWidth="1"/>
    <col min="6926" max="6926" width="21.6640625" style="5" bestFit="1" customWidth="1"/>
    <col min="6927" max="6927" width="2.44140625" style="5" customWidth="1"/>
    <col min="6928" max="6928" width="0.6640625" style="5" customWidth="1"/>
    <col min="6929" max="7169" width="9" style="5"/>
    <col min="7170" max="7170" width="0.6640625" style="5" customWidth="1"/>
    <col min="7171" max="7171" width="1.21875" style="5" customWidth="1"/>
    <col min="7172" max="7180" width="2.109375" style="5" customWidth="1"/>
    <col min="7181" max="7181" width="18.33203125" style="5" customWidth="1"/>
    <col min="7182" max="7182" width="21.6640625" style="5" bestFit="1" customWidth="1"/>
    <col min="7183" max="7183" width="2.44140625" style="5" customWidth="1"/>
    <col min="7184" max="7184" width="0.6640625" style="5" customWidth="1"/>
    <col min="7185" max="7425" width="9" style="5"/>
    <col min="7426" max="7426" width="0.6640625" style="5" customWidth="1"/>
    <col min="7427" max="7427" width="1.21875" style="5" customWidth="1"/>
    <col min="7428" max="7436" width="2.109375" style="5" customWidth="1"/>
    <col min="7437" max="7437" width="18.33203125" style="5" customWidth="1"/>
    <col min="7438" max="7438" width="21.6640625" style="5" bestFit="1" customWidth="1"/>
    <col min="7439" max="7439" width="2.44140625" style="5" customWidth="1"/>
    <col min="7440" max="7440" width="0.6640625" style="5" customWidth="1"/>
    <col min="7441" max="7681" width="9" style="5"/>
    <col min="7682" max="7682" width="0.6640625" style="5" customWidth="1"/>
    <col min="7683" max="7683" width="1.21875" style="5" customWidth="1"/>
    <col min="7684" max="7692" width="2.109375" style="5" customWidth="1"/>
    <col min="7693" max="7693" width="18.33203125" style="5" customWidth="1"/>
    <col min="7694" max="7694" width="21.6640625" style="5" bestFit="1" customWidth="1"/>
    <col min="7695" max="7695" width="2.44140625" style="5" customWidth="1"/>
    <col min="7696" max="7696" width="0.6640625" style="5" customWidth="1"/>
    <col min="7697" max="7937" width="9" style="5"/>
    <col min="7938" max="7938" width="0.6640625" style="5" customWidth="1"/>
    <col min="7939" max="7939" width="1.21875" style="5" customWidth="1"/>
    <col min="7940" max="7948" width="2.109375" style="5" customWidth="1"/>
    <col min="7949" max="7949" width="18.33203125" style="5" customWidth="1"/>
    <col min="7950" max="7950" width="21.6640625" style="5" bestFit="1" customWidth="1"/>
    <col min="7951" max="7951" width="2.44140625" style="5" customWidth="1"/>
    <col min="7952" max="7952" width="0.6640625" style="5" customWidth="1"/>
    <col min="7953" max="8193" width="9" style="5"/>
    <col min="8194" max="8194" width="0.6640625" style="5" customWidth="1"/>
    <col min="8195" max="8195" width="1.21875" style="5" customWidth="1"/>
    <col min="8196" max="8204" width="2.109375" style="5" customWidth="1"/>
    <col min="8205" max="8205" width="18.33203125" style="5" customWidth="1"/>
    <col min="8206" max="8206" width="21.6640625" style="5" bestFit="1" customWidth="1"/>
    <col min="8207" max="8207" width="2.44140625" style="5" customWidth="1"/>
    <col min="8208" max="8208" width="0.6640625" style="5" customWidth="1"/>
    <col min="8209" max="8449" width="9" style="5"/>
    <col min="8450" max="8450" width="0.6640625" style="5" customWidth="1"/>
    <col min="8451" max="8451" width="1.21875" style="5" customWidth="1"/>
    <col min="8452" max="8460" width="2.109375" style="5" customWidth="1"/>
    <col min="8461" max="8461" width="18.33203125" style="5" customWidth="1"/>
    <col min="8462" max="8462" width="21.6640625" style="5" bestFit="1" customWidth="1"/>
    <col min="8463" max="8463" width="2.44140625" style="5" customWidth="1"/>
    <col min="8464" max="8464" width="0.6640625" style="5" customWidth="1"/>
    <col min="8465" max="8705" width="9" style="5"/>
    <col min="8706" max="8706" width="0.6640625" style="5" customWidth="1"/>
    <col min="8707" max="8707" width="1.21875" style="5" customWidth="1"/>
    <col min="8708" max="8716" width="2.109375" style="5" customWidth="1"/>
    <col min="8717" max="8717" width="18.33203125" style="5" customWidth="1"/>
    <col min="8718" max="8718" width="21.6640625" style="5" bestFit="1" customWidth="1"/>
    <col min="8719" max="8719" width="2.44140625" style="5" customWidth="1"/>
    <col min="8720" max="8720" width="0.6640625" style="5" customWidth="1"/>
    <col min="8721" max="8961" width="9" style="5"/>
    <col min="8962" max="8962" width="0.6640625" style="5" customWidth="1"/>
    <col min="8963" max="8963" width="1.21875" style="5" customWidth="1"/>
    <col min="8964" max="8972" width="2.109375" style="5" customWidth="1"/>
    <col min="8973" max="8973" width="18.33203125" style="5" customWidth="1"/>
    <col min="8974" max="8974" width="21.6640625" style="5" bestFit="1" customWidth="1"/>
    <col min="8975" max="8975" width="2.44140625" style="5" customWidth="1"/>
    <col min="8976" max="8976" width="0.6640625" style="5" customWidth="1"/>
    <col min="8977" max="9217" width="9" style="5"/>
    <col min="9218" max="9218" width="0.6640625" style="5" customWidth="1"/>
    <col min="9219" max="9219" width="1.21875" style="5" customWidth="1"/>
    <col min="9220" max="9228" width="2.109375" style="5" customWidth="1"/>
    <col min="9229" max="9229" width="18.33203125" style="5" customWidth="1"/>
    <col min="9230" max="9230" width="21.6640625" style="5" bestFit="1" customWidth="1"/>
    <col min="9231" max="9231" width="2.44140625" style="5" customWidth="1"/>
    <col min="9232" max="9232" width="0.6640625" style="5" customWidth="1"/>
    <col min="9233" max="9473" width="9" style="5"/>
    <col min="9474" max="9474" width="0.6640625" style="5" customWidth="1"/>
    <col min="9475" max="9475" width="1.21875" style="5" customWidth="1"/>
    <col min="9476" max="9484" width="2.109375" style="5" customWidth="1"/>
    <col min="9485" max="9485" width="18.33203125" style="5" customWidth="1"/>
    <col min="9486" max="9486" width="21.6640625" style="5" bestFit="1" customWidth="1"/>
    <col min="9487" max="9487" width="2.44140625" style="5" customWidth="1"/>
    <col min="9488" max="9488" width="0.6640625" style="5" customWidth="1"/>
    <col min="9489" max="9729" width="9" style="5"/>
    <col min="9730" max="9730" width="0.6640625" style="5" customWidth="1"/>
    <col min="9731" max="9731" width="1.21875" style="5" customWidth="1"/>
    <col min="9732" max="9740" width="2.109375" style="5" customWidth="1"/>
    <col min="9741" max="9741" width="18.33203125" style="5" customWidth="1"/>
    <col min="9742" max="9742" width="21.6640625" style="5" bestFit="1" customWidth="1"/>
    <col min="9743" max="9743" width="2.44140625" style="5" customWidth="1"/>
    <col min="9744" max="9744" width="0.6640625" style="5" customWidth="1"/>
    <col min="9745" max="9985" width="9" style="5"/>
    <col min="9986" max="9986" width="0.6640625" style="5" customWidth="1"/>
    <col min="9987" max="9987" width="1.21875" style="5" customWidth="1"/>
    <col min="9988" max="9996" width="2.109375" style="5" customWidth="1"/>
    <col min="9997" max="9997" width="18.33203125" style="5" customWidth="1"/>
    <col min="9998" max="9998" width="21.6640625" style="5" bestFit="1" customWidth="1"/>
    <col min="9999" max="9999" width="2.44140625" style="5" customWidth="1"/>
    <col min="10000" max="10000" width="0.6640625" style="5" customWidth="1"/>
    <col min="10001" max="10241" width="9" style="5"/>
    <col min="10242" max="10242" width="0.6640625" style="5" customWidth="1"/>
    <col min="10243" max="10243" width="1.21875" style="5" customWidth="1"/>
    <col min="10244" max="10252" width="2.109375" style="5" customWidth="1"/>
    <col min="10253" max="10253" width="18.33203125" style="5" customWidth="1"/>
    <col min="10254" max="10254" width="21.6640625" style="5" bestFit="1" customWidth="1"/>
    <col min="10255" max="10255" width="2.44140625" style="5" customWidth="1"/>
    <col min="10256" max="10256" width="0.6640625" style="5" customWidth="1"/>
    <col min="10257" max="10497" width="9" style="5"/>
    <col min="10498" max="10498" width="0.6640625" style="5" customWidth="1"/>
    <col min="10499" max="10499" width="1.21875" style="5" customWidth="1"/>
    <col min="10500" max="10508" width="2.109375" style="5" customWidth="1"/>
    <col min="10509" max="10509" width="18.33203125" style="5" customWidth="1"/>
    <col min="10510" max="10510" width="21.6640625" style="5" bestFit="1" customWidth="1"/>
    <col min="10511" max="10511" width="2.44140625" style="5" customWidth="1"/>
    <col min="10512" max="10512" width="0.6640625" style="5" customWidth="1"/>
    <col min="10513" max="10753" width="9" style="5"/>
    <col min="10754" max="10754" width="0.6640625" style="5" customWidth="1"/>
    <col min="10755" max="10755" width="1.21875" style="5" customWidth="1"/>
    <col min="10756" max="10764" width="2.109375" style="5" customWidth="1"/>
    <col min="10765" max="10765" width="18.33203125" style="5" customWidth="1"/>
    <col min="10766" max="10766" width="21.6640625" style="5" bestFit="1" customWidth="1"/>
    <col min="10767" max="10767" width="2.44140625" style="5" customWidth="1"/>
    <col min="10768" max="10768" width="0.6640625" style="5" customWidth="1"/>
    <col min="10769" max="11009" width="9" style="5"/>
    <col min="11010" max="11010" width="0.6640625" style="5" customWidth="1"/>
    <col min="11011" max="11011" width="1.21875" style="5" customWidth="1"/>
    <col min="11012" max="11020" width="2.109375" style="5" customWidth="1"/>
    <col min="11021" max="11021" width="18.33203125" style="5" customWidth="1"/>
    <col min="11022" max="11022" width="21.6640625" style="5" bestFit="1" customWidth="1"/>
    <col min="11023" max="11023" width="2.44140625" style="5" customWidth="1"/>
    <col min="11024" max="11024" width="0.6640625" style="5" customWidth="1"/>
    <col min="11025" max="11265" width="9" style="5"/>
    <col min="11266" max="11266" width="0.6640625" style="5" customWidth="1"/>
    <col min="11267" max="11267" width="1.21875" style="5" customWidth="1"/>
    <col min="11268" max="11276" width="2.109375" style="5" customWidth="1"/>
    <col min="11277" max="11277" width="18.33203125" style="5" customWidth="1"/>
    <col min="11278" max="11278" width="21.6640625" style="5" bestFit="1" customWidth="1"/>
    <col min="11279" max="11279" width="2.44140625" style="5" customWidth="1"/>
    <col min="11280" max="11280" width="0.6640625" style="5" customWidth="1"/>
    <col min="11281" max="11521" width="9" style="5"/>
    <col min="11522" max="11522" width="0.6640625" style="5" customWidth="1"/>
    <col min="11523" max="11523" width="1.21875" style="5" customWidth="1"/>
    <col min="11524" max="11532" width="2.109375" style="5" customWidth="1"/>
    <col min="11533" max="11533" width="18.33203125" style="5" customWidth="1"/>
    <col min="11534" max="11534" width="21.6640625" style="5" bestFit="1" customWidth="1"/>
    <col min="11535" max="11535" width="2.44140625" style="5" customWidth="1"/>
    <col min="11536" max="11536" width="0.6640625" style="5" customWidth="1"/>
    <col min="11537" max="11777" width="9" style="5"/>
    <col min="11778" max="11778" width="0.6640625" style="5" customWidth="1"/>
    <col min="11779" max="11779" width="1.21875" style="5" customWidth="1"/>
    <col min="11780" max="11788" width="2.109375" style="5" customWidth="1"/>
    <col min="11789" max="11789" width="18.33203125" style="5" customWidth="1"/>
    <col min="11790" max="11790" width="21.6640625" style="5" bestFit="1" customWidth="1"/>
    <col min="11791" max="11791" width="2.44140625" style="5" customWidth="1"/>
    <col min="11792" max="11792" width="0.6640625" style="5" customWidth="1"/>
    <col min="11793" max="12033" width="9" style="5"/>
    <col min="12034" max="12034" width="0.6640625" style="5" customWidth="1"/>
    <col min="12035" max="12035" width="1.21875" style="5" customWidth="1"/>
    <col min="12036" max="12044" width="2.109375" style="5" customWidth="1"/>
    <col min="12045" max="12045" width="18.33203125" style="5" customWidth="1"/>
    <col min="12046" max="12046" width="21.6640625" style="5" bestFit="1" customWidth="1"/>
    <col min="12047" max="12047" width="2.44140625" style="5" customWidth="1"/>
    <col min="12048" max="12048" width="0.6640625" style="5" customWidth="1"/>
    <col min="12049" max="12289" width="9" style="5"/>
    <col min="12290" max="12290" width="0.6640625" style="5" customWidth="1"/>
    <col min="12291" max="12291" width="1.21875" style="5" customWidth="1"/>
    <col min="12292" max="12300" width="2.109375" style="5" customWidth="1"/>
    <col min="12301" max="12301" width="18.33203125" style="5" customWidth="1"/>
    <col min="12302" max="12302" width="21.6640625" style="5" bestFit="1" customWidth="1"/>
    <col min="12303" max="12303" width="2.44140625" style="5" customWidth="1"/>
    <col min="12304" max="12304" width="0.6640625" style="5" customWidth="1"/>
    <col min="12305" max="12545" width="9" style="5"/>
    <col min="12546" max="12546" width="0.6640625" style="5" customWidth="1"/>
    <col min="12547" max="12547" width="1.21875" style="5" customWidth="1"/>
    <col min="12548" max="12556" width="2.109375" style="5" customWidth="1"/>
    <col min="12557" max="12557" width="18.33203125" style="5" customWidth="1"/>
    <col min="12558" max="12558" width="21.6640625" style="5" bestFit="1" customWidth="1"/>
    <col min="12559" max="12559" width="2.44140625" style="5" customWidth="1"/>
    <col min="12560" max="12560" width="0.6640625" style="5" customWidth="1"/>
    <col min="12561" max="12801" width="9" style="5"/>
    <col min="12802" max="12802" width="0.6640625" style="5" customWidth="1"/>
    <col min="12803" max="12803" width="1.21875" style="5" customWidth="1"/>
    <col min="12804" max="12812" width="2.109375" style="5" customWidth="1"/>
    <col min="12813" max="12813" width="18.33203125" style="5" customWidth="1"/>
    <col min="12814" max="12814" width="21.6640625" style="5" bestFit="1" customWidth="1"/>
    <col min="12815" max="12815" width="2.44140625" style="5" customWidth="1"/>
    <col min="12816" max="12816" width="0.6640625" style="5" customWidth="1"/>
    <col min="12817" max="13057" width="9" style="5"/>
    <col min="13058" max="13058" width="0.6640625" style="5" customWidth="1"/>
    <col min="13059" max="13059" width="1.21875" style="5" customWidth="1"/>
    <col min="13060" max="13068" width="2.109375" style="5" customWidth="1"/>
    <col min="13069" max="13069" width="18.33203125" style="5" customWidth="1"/>
    <col min="13070" max="13070" width="21.6640625" style="5" bestFit="1" customWidth="1"/>
    <col min="13071" max="13071" width="2.44140625" style="5" customWidth="1"/>
    <col min="13072" max="13072" width="0.6640625" style="5" customWidth="1"/>
    <col min="13073" max="13313" width="9" style="5"/>
    <col min="13314" max="13314" width="0.6640625" style="5" customWidth="1"/>
    <col min="13315" max="13315" width="1.21875" style="5" customWidth="1"/>
    <col min="13316" max="13324" width="2.109375" style="5" customWidth="1"/>
    <col min="13325" max="13325" width="18.33203125" style="5" customWidth="1"/>
    <col min="13326" max="13326" width="21.6640625" style="5" bestFit="1" customWidth="1"/>
    <col min="13327" max="13327" width="2.44140625" style="5" customWidth="1"/>
    <col min="13328" max="13328" width="0.6640625" style="5" customWidth="1"/>
    <col min="13329" max="13569" width="9" style="5"/>
    <col min="13570" max="13570" width="0.6640625" style="5" customWidth="1"/>
    <col min="13571" max="13571" width="1.21875" style="5" customWidth="1"/>
    <col min="13572" max="13580" width="2.109375" style="5" customWidth="1"/>
    <col min="13581" max="13581" width="18.33203125" style="5" customWidth="1"/>
    <col min="13582" max="13582" width="21.6640625" style="5" bestFit="1" customWidth="1"/>
    <col min="13583" max="13583" width="2.44140625" style="5" customWidth="1"/>
    <col min="13584" max="13584" width="0.6640625" style="5" customWidth="1"/>
    <col min="13585" max="13825" width="9" style="5"/>
    <col min="13826" max="13826" width="0.6640625" style="5" customWidth="1"/>
    <col min="13827" max="13827" width="1.21875" style="5" customWidth="1"/>
    <col min="13828" max="13836" width="2.109375" style="5" customWidth="1"/>
    <col min="13837" max="13837" width="18.33203125" style="5" customWidth="1"/>
    <col min="13838" max="13838" width="21.6640625" style="5" bestFit="1" customWidth="1"/>
    <col min="13839" max="13839" width="2.44140625" style="5" customWidth="1"/>
    <col min="13840" max="13840" width="0.6640625" style="5" customWidth="1"/>
    <col min="13841" max="14081" width="9" style="5"/>
    <col min="14082" max="14082" width="0.6640625" style="5" customWidth="1"/>
    <col min="14083" max="14083" width="1.21875" style="5" customWidth="1"/>
    <col min="14084" max="14092" width="2.109375" style="5" customWidth="1"/>
    <col min="14093" max="14093" width="18.33203125" style="5" customWidth="1"/>
    <col min="14094" max="14094" width="21.6640625" style="5" bestFit="1" customWidth="1"/>
    <col min="14095" max="14095" width="2.44140625" style="5" customWidth="1"/>
    <col min="14096" max="14096" width="0.6640625" style="5" customWidth="1"/>
    <col min="14097" max="14337" width="9" style="5"/>
    <col min="14338" max="14338" width="0.6640625" style="5" customWidth="1"/>
    <col min="14339" max="14339" width="1.21875" style="5" customWidth="1"/>
    <col min="14340" max="14348" width="2.109375" style="5" customWidth="1"/>
    <col min="14349" max="14349" width="18.33203125" style="5" customWidth="1"/>
    <col min="14350" max="14350" width="21.6640625" style="5" bestFit="1" customWidth="1"/>
    <col min="14351" max="14351" width="2.44140625" style="5" customWidth="1"/>
    <col min="14352" max="14352" width="0.6640625" style="5" customWidth="1"/>
    <col min="14353" max="14593" width="9" style="5"/>
    <col min="14594" max="14594" width="0.6640625" style="5" customWidth="1"/>
    <col min="14595" max="14595" width="1.21875" style="5" customWidth="1"/>
    <col min="14596" max="14604" width="2.109375" style="5" customWidth="1"/>
    <col min="14605" max="14605" width="18.33203125" style="5" customWidth="1"/>
    <col min="14606" max="14606" width="21.6640625" style="5" bestFit="1" customWidth="1"/>
    <col min="14607" max="14607" width="2.44140625" style="5" customWidth="1"/>
    <col min="14608" max="14608" width="0.6640625" style="5" customWidth="1"/>
    <col min="14609" max="14849" width="9" style="5"/>
    <col min="14850" max="14850" width="0.6640625" style="5" customWidth="1"/>
    <col min="14851" max="14851" width="1.21875" style="5" customWidth="1"/>
    <col min="14852" max="14860" width="2.109375" style="5" customWidth="1"/>
    <col min="14861" max="14861" width="18.33203125" style="5" customWidth="1"/>
    <col min="14862" max="14862" width="21.6640625" style="5" bestFit="1" customWidth="1"/>
    <col min="14863" max="14863" width="2.44140625" style="5" customWidth="1"/>
    <col min="14864" max="14864" width="0.6640625" style="5" customWidth="1"/>
    <col min="14865" max="15105" width="9" style="5"/>
    <col min="15106" max="15106" width="0.6640625" style="5" customWidth="1"/>
    <col min="15107" max="15107" width="1.21875" style="5" customWidth="1"/>
    <col min="15108" max="15116" width="2.109375" style="5" customWidth="1"/>
    <col min="15117" max="15117" width="18.33203125" style="5" customWidth="1"/>
    <col min="15118" max="15118" width="21.6640625" style="5" bestFit="1" customWidth="1"/>
    <col min="15119" max="15119" width="2.44140625" style="5" customWidth="1"/>
    <col min="15120" max="15120" width="0.6640625" style="5" customWidth="1"/>
    <col min="15121" max="15361" width="9" style="5"/>
    <col min="15362" max="15362" width="0.6640625" style="5" customWidth="1"/>
    <col min="15363" max="15363" width="1.21875" style="5" customWidth="1"/>
    <col min="15364" max="15372" width="2.109375" style="5" customWidth="1"/>
    <col min="15373" max="15373" width="18.33203125" style="5" customWidth="1"/>
    <col min="15374" max="15374" width="21.6640625" style="5" bestFit="1" customWidth="1"/>
    <col min="15375" max="15375" width="2.44140625" style="5" customWidth="1"/>
    <col min="15376" max="15376" width="0.6640625" style="5" customWidth="1"/>
    <col min="15377" max="15617" width="9" style="5"/>
    <col min="15618" max="15618" width="0.6640625" style="5" customWidth="1"/>
    <col min="15619" max="15619" width="1.21875" style="5" customWidth="1"/>
    <col min="15620" max="15628" width="2.109375" style="5" customWidth="1"/>
    <col min="15629" max="15629" width="18.33203125" style="5" customWidth="1"/>
    <col min="15630" max="15630" width="21.6640625" style="5" bestFit="1" customWidth="1"/>
    <col min="15631" max="15631" width="2.44140625" style="5" customWidth="1"/>
    <col min="15632" max="15632" width="0.6640625" style="5" customWidth="1"/>
    <col min="15633" max="15873" width="9" style="5"/>
    <col min="15874" max="15874" width="0.6640625" style="5" customWidth="1"/>
    <col min="15875" max="15875" width="1.21875" style="5" customWidth="1"/>
    <col min="15876" max="15884" width="2.109375" style="5" customWidth="1"/>
    <col min="15885" max="15885" width="18.33203125" style="5" customWidth="1"/>
    <col min="15886" max="15886" width="21.6640625" style="5" bestFit="1" customWidth="1"/>
    <col min="15887" max="15887" width="2.44140625" style="5" customWidth="1"/>
    <col min="15888" max="15888" width="0.6640625" style="5" customWidth="1"/>
    <col min="15889" max="16129" width="9" style="5"/>
    <col min="16130" max="16130" width="0.6640625" style="5" customWidth="1"/>
    <col min="16131" max="16131" width="1.21875" style="5" customWidth="1"/>
    <col min="16132" max="16140" width="2.109375" style="5" customWidth="1"/>
    <col min="16141" max="16141" width="18.33203125" style="5" customWidth="1"/>
    <col min="16142" max="16142" width="21.6640625" style="5" bestFit="1" customWidth="1"/>
    <col min="16143" max="16143" width="2.44140625" style="5" customWidth="1"/>
    <col min="16144" max="16144" width="0.6640625" style="5" customWidth="1"/>
    <col min="16145" max="16384" width="9" style="5"/>
  </cols>
  <sheetData>
    <row r="1" spans="1:62" x14ac:dyDescent="0.2">
      <c r="A1" s="1"/>
      <c r="C1" s="44"/>
      <c r="D1" s="44"/>
      <c r="E1" s="44"/>
      <c r="F1" s="44"/>
      <c r="G1" s="44"/>
      <c r="H1" s="44"/>
      <c r="I1" s="44"/>
      <c r="J1" s="3"/>
      <c r="K1" s="3"/>
      <c r="L1" s="3"/>
      <c r="M1" s="3"/>
      <c r="N1" s="3"/>
      <c r="O1" s="3"/>
      <c r="P1" s="5"/>
    </row>
    <row r="2" spans="1:62" ht="23.4" x14ac:dyDescent="0.2">
      <c r="C2" s="231" t="s">
        <v>354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46"/>
    </row>
    <row r="3" spans="1:62" ht="16.2" x14ac:dyDescent="0.2">
      <c r="C3" s="232" t="s">
        <v>355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46"/>
    </row>
    <row r="4" spans="1:62" ht="16.2" x14ac:dyDescent="0.2">
      <c r="C4" s="232" t="s">
        <v>356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46"/>
    </row>
    <row r="5" spans="1:62" ht="16.8" thickBot="1" x14ac:dyDescent="0.25">
      <c r="D5" s="46"/>
      <c r="E5" s="46"/>
      <c r="F5" s="46"/>
      <c r="G5" s="46"/>
      <c r="H5" s="46"/>
      <c r="I5" s="46"/>
      <c r="J5" s="46"/>
      <c r="K5" s="46"/>
      <c r="L5" s="46"/>
      <c r="M5" s="48"/>
      <c r="N5" s="46"/>
      <c r="O5" s="48" t="s">
        <v>353</v>
      </c>
      <c r="P5" s="46"/>
    </row>
    <row r="6" spans="1:62" ht="16.8" thickBot="1" x14ac:dyDescent="0.25">
      <c r="A6" s="45" t="s">
        <v>330</v>
      </c>
      <c r="C6" s="233" t="s">
        <v>0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5" t="s">
        <v>332</v>
      </c>
      <c r="O6" s="236"/>
      <c r="P6" s="46"/>
    </row>
    <row r="7" spans="1:62" x14ac:dyDescent="0.2">
      <c r="A7" s="45" t="s">
        <v>151</v>
      </c>
      <c r="C7" s="49"/>
      <c r="D7" s="50" t="s">
        <v>152</v>
      </c>
      <c r="E7" s="50"/>
      <c r="F7" s="5"/>
      <c r="G7" s="50"/>
      <c r="H7" s="50"/>
      <c r="I7" s="50"/>
      <c r="J7" s="50"/>
      <c r="K7" s="5"/>
      <c r="L7" s="5"/>
      <c r="M7" s="5"/>
      <c r="N7" s="51">
        <v>8505069</v>
      </c>
      <c r="O7" s="52" t="s">
        <v>357</v>
      </c>
      <c r="P7" s="4"/>
      <c r="R7" s="5">
        <f>IF(AND(R8="-",R23="-"),"-",SUM(R8,R23))</f>
        <v>8505068956</v>
      </c>
      <c r="BJ7" s="204"/>
    </row>
    <row r="8" spans="1:62" x14ac:dyDescent="0.2">
      <c r="A8" s="45" t="s">
        <v>153</v>
      </c>
      <c r="C8" s="49"/>
      <c r="D8" s="50"/>
      <c r="E8" s="50" t="s">
        <v>154</v>
      </c>
      <c r="F8" s="50"/>
      <c r="G8" s="50"/>
      <c r="H8" s="50"/>
      <c r="I8" s="50"/>
      <c r="J8" s="50"/>
      <c r="K8" s="5"/>
      <c r="L8" s="5"/>
      <c r="M8" s="5"/>
      <c r="N8" s="51">
        <v>5022541</v>
      </c>
      <c r="O8" s="53" t="s">
        <v>357</v>
      </c>
      <c r="P8" s="4"/>
      <c r="R8" s="5">
        <f>IF(COUNTIF(R9:R22,"-")=COUNTA(R9:R22),"-",SUM(R9,R14,R19))</f>
        <v>5022541397</v>
      </c>
      <c r="BJ8" s="204"/>
    </row>
    <row r="9" spans="1:62" x14ac:dyDescent="0.2">
      <c r="A9" s="45" t="s">
        <v>155</v>
      </c>
      <c r="C9" s="49"/>
      <c r="D9" s="50"/>
      <c r="E9" s="50"/>
      <c r="F9" s="50" t="s">
        <v>156</v>
      </c>
      <c r="G9" s="50"/>
      <c r="H9" s="50"/>
      <c r="I9" s="50"/>
      <c r="J9" s="50"/>
      <c r="K9" s="5"/>
      <c r="L9" s="5"/>
      <c r="M9" s="5"/>
      <c r="N9" s="51">
        <v>1250349</v>
      </c>
      <c r="O9" s="53" t="s">
        <v>357</v>
      </c>
      <c r="P9" s="4"/>
      <c r="R9" s="5">
        <f>IF(COUNTIF(R10:R13,"-")=COUNTA(R10:R13),"-",SUM(R10:R13))</f>
        <v>1250348941</v>
      </c>
      <c r="BJ9" s="204"/>
    </row>
    <row r="10" spans="1:62" x14ac:dyDescent="0.2">
      <c r="A10" s="45" t="s">
        <v>157</v>
      </c>
      <c r="C10" s="49"/>
      <c r="D10" s="50"/>
      <c r="E10" s="50"/>
      <c r="F10" s="50"/>
      <c r="G10" s="50" t="s">
        <v>158</v>
      </c>
      <c r="H10" s="50"/>
      <c r="I10" s="50"/>
      <c r="J10" s="50"/>
      <c r="K10" s="5"/>
      <c r="L10" s="5"/>
      <c r="M10" s="5"/>
      <c r="N10" s="51">
        <v>1040406</v>
      </c>
      <c r="O10" s="53"/>
      <c r="P10" s="4"/>
      <c r="R10" s="5">
        <v>1040406434</v>
      </c>
      <c r="BJ10" s="204"/>
    </row>
    <row r="11" spans="1:62" x14ac:dyDescent="0.2">
      <c r="A11" s="45" t="s">
        <v>159</v>
      </c>
      <c r="C11" s="49"/>
      <c r="D11" s="50"/>
      <c r="E11" s="50"/>
      <c r="F11" s="50"/>
      <c r="G11" s="50" t="s">
        <v>160</v>
      </c>
      <c r="H11" s="50"/>
      <c r="I11" s="50"/>
      <c r="J11" s="50"/>
      <c r="K11" s="5"/>
      <c r="L11" s="5"/>
      <c r="M11" s="5"/>
      <c r="N11" s="51">
        <v>79858</v>
      </c>
      <c r="O11" s="53"/>
      <c r="P11" s="4"/>
      <c r="R11" s="5">
        <v>79858452</v>
      </c>
      <c r="BJ11" s="204"/>
    </row>
    <row r="12" spans="1:62" x14ac:dyDescent="0.2">
      <c r="A12" s="45" t="s">
        <v>161</v>
      </c>
      <c r="C12" s="49"/>
      <c r="D12" s="50"/>
      <c r="E12" s="50"/>
      <c r="F12" s="50"/>
      <c r="G12" s="50" t="s">
        <v>162</v>
      </c>
      <c r="H12" s="50"/>
      <c r="I12" s="50"/>
      <c r="J12" s="50"/>
      <c r="K12" s="5"/>
      <c r="L12" s="5"/>
      <c r="M12" s="5"/>
      <c r="N12" s="51">
        <v>40120</v>
      </c>
      <c r="O12" s="53"/>
      <c r="P12" s="4"/>
      <c r="R12" s="5">
        <v>40119707</v>
      </c>
      <c r="BJ12" s="204"/>
    </row>
    <row r="13" spans="1:62" x14ac:dyDescent="0.2">
      <c r="A13" s="45" t="s">
        <v>163</v>
      </c>
      <c r="C13" s="49"/>
      <c r="D13" s="50"/>
      <c r="E13" s="50"/>
      <c r="F13" s="50"/>
      <c r="G13" s="50" t="s">
        <v>44</v>
      </c>
      <c r="H13" s="50"/>
      <c r="I13" s="50"/>
      <c r="J13" s="50"/>
      <c r="K13" s="5"/>
      <c r="L13" s="5"/>
      <c r="M13" s="5"/>
      <c r="N13" s="51">
        <v>89964</v>
      </c>
      <c r="O13" s="53"/>
      <c r="P13" s="4"/>
      <c r="R13" s="5">
        <v>89964348</v>
      </c>
      <c r="BJ13" s="204"/>
    </row>
    <row r="14" spans="1:62" x14ac:dyDescent="0.2">
      <c r="A14" s="45" t="s">
        <v>164</v>
      </c>
      <c r="C14" s="49"/>
      <c r="D14" s="50"/>
      <c r="E14" s="50"/>
      <c r="F14" s="50" t="s">
        <v>165</v>
      </c>
      <c r="G14" s="50"/>
      <c r="H14" s="50"/>
      <c r="I14" s="50"/>
      <c r="J14" s="50"/>
      <c r="K14" s="5"/>
      <c r="L14" s="5"/>
      <c r="M14" s="5"/>
      <c r="N14" s="51">
        <v>3646120</v>
      </c>
      <c r="O14" s="53" t="s">
        <v>357</v>
      </c>
      <c r="P14" s="4"/>
      <c r="R14" s="5">
        <f>IF(COUNTIF(R15:R18,"-")=COUNTA(R15:R18),"-",SUM(R15:R18))</f>
        <v>3646120467</v>
      </c>
      <c r="BJ14" s="204"/>
    </row>
    <row r="15" spans="1:62" x14ac:dyDescent="0.2">
      <c r="A15" s="45" t="s">
        <v>166</v>
      </c>
      <c r="C15" s="49"/>
      <c r="D15" s="50"/>
      <c r="E15" s="50"/>
      <c r="F15" s="50"/>
      <c r="G15" s="50" t="s">
        <v>167</v>
      </c>
      <c r="H15" s="50"/>
      <c r="I15" s="50"/>
      <c r="J15" s="50"/>
      <c r="K15" s="5"/>
      <c r="L15" s="5"/>
      <c r="M15" s="5"/>
      <c r="N15" s="51">
        <v>1849217</v>
      </c>
      <c r="O15" s="53"/>
      <c r="P15" s="4"/>
      <c r="R15" s="5">
        <v>1849216749</v>
      </c>
      <c r="BJ15" s="204"/>
    </row>
    <row r="16" spans="1:62" x14ac:dyDescent="0.2">
      <c r="A16" s="45" t="s">
        <v>168</v>
      </c>
      <c r="C16" s="49"/>
      <c r="D16" s="50"/>
      <c r="E16" s="50"/>
      <c r="F16" s="50"/>
      <c r="G16" s="50" t="s">
        <v>169</v>
      </c>
      <c r="H16" s="50"/>
      <c r="I16" s="50"/>
      <c r="J16" s="50"/>
      <c r="K16" s="5"/>
      <c r="L16" s="5"/>
      <c r="M16" s="5"/>
      <c r="N16" s="51">
        <v>211767</v>
      </c>
      <c r="O16" s="53"/>
      <c r="P16" s="4"/>
      <c r="R16" s="5">
        <v>211766627</v>
      </c>
      <c r="BJ16" s="204"/>
    </row>
    <row r="17" spans="1:62" x14ac:dyDescent="0.2">
      <c r="A17" s="45" t="s">
        <v>170</v>
      </c>
      <c r="C17" s="49"/>
      <c r="D17" s="50"/>
      <c r="E17" s="50"/>
      <c r="F17" s="50"/>
      <c r="G17" s="50" t="s">
        <v>171</v>
      </c>
      <c r="H17" s="50"/>
      <c r="I17" s="50"/>
      <c r="J17" s="50"/>
      <c r="K17" s="5"/>
      <c r="L17" s="5"/>
      <c r="M17" s="5"/>
      <c r="N17" s="51">
        <v>1585137</v>
      </c>
      <c r="O17" s="53"/>
      <c r="P17" s="4"/>
      <c r="R17" s="5">
        <v>1585137091</v>
      </c>
      <c r="BJ17" s="204"/>
    </row>
    <row r="18" spans="1:62" x14ac:dyDescent="0.2">
      <c r="A18" s="45" t="s">
        <v>172</v>
      </c>
      <c r="C18" s="49"/>
      <c r="D18" s="50"/>
      <c r="E18" s="50"/>
      <c r="F18" s="50"/>
      <c r="G18" s="50" t="s">
        <v>44</v>
      </c>
      <c r="H18" s="50"/>
      <c r="I18" s="50"/>
      <c r="J18" s="50"/>
      <c r="K18" s="5"/>
      <c r="L18" s="5"/>
      <c r="M18" s="5"/>
      <c r="N18" s="51">
        <v>0</v>
      </c>
      <c r="O18" s="53"/>
      <c r="P18" s="4"/>
      <c r="R18" s="5">
        <v>0</v>
      </c>
      <c r="BJ18" s="204"/>
    </row>
    <row r="19" spans="1:62" x14ac:dyDescent="0.2">
      <c r="A19" s="45" t="s">
        <v>173</v>
      </c>
      <c r="C19" s="49"/>
      <c r="D19" s="50"/>
      <c r="E19" s="50"/>
      <c r="F19" s="50" t="s">
        <v>174</v>
      </c>
      <c r="G19" s="50"/>
      <c r="H19" s="50"/>
      <c r="I19" s="50"/>
      <c r="J19" s="50"/>
      <c r="K19" s="5"/>
      <c r="L19" s="5"/>
      <c r="M19" s="5"/>
      <c r="N19" s="51">
        <v>126072</v>
      </c>
      <c r="O19" s="53" t="s">
        <v>357</v>
      </c>
      <c r="P19" s="4"/>
      <c r="R19" s="5">
        <f>IF(COUNTIF(R20:R22,"-")=COUNTA(R20:R22),"-",SUM(R20:R22))</f>
        <v>126071989</v>
      </c>
      <c r="BJ19" s="204"/>
    </row>
    <row r="20" spans="1:62" x14ac:dyDescent="0.2">
      <c r="A20" s="45" t="s">
        <v>175</v>
      </c>
      <c r="C20" s="49"/>
      <c r="D20" s="50"/>
      <c r="E20" s="50"/>
      <c r="F20" s="5"/>
      <c r="G20" s="5" t="s">
        <v>176</v>
      </c>
      <c r="H20" s="5"/>
      <c r="I20" s="50"/>
      <c r="J20" s="50"/>
      <c r="K20" s="5"/>
      <c r="L20" s="5"/>
      <c r="M20" s="5"/>
      <c r="N20" s="51">
        <v>86666</v>
      </c>
      <c r="O20" s="53"/>
      <c r="P20" s="4"/>
      <c r="R20" s="5">
        <v>86666406</v>
      </c>
      <c r="BJ20" s="204"/>
    </row>
    <row r="21" spans="1:62" x14ac:dyDescent="0.2">
      <c r="A21" s="45" t="s">
        <v>177</v>
      </c>
      <c r="C21" s="49"/>
      <c r="D21" s="50"/>
      <c r="E21" s="50"/>
      <c r="F21" s="5"/>
      <c r="G21" s="50" t="s">
        <v>178</v>
      </c>
      <c r="H21" s="50"/>
      <c r="I21" s="50"/>
      <c r="J21" s="50"/>
      <c r="K21" s="5"/>
      <c r="L21" s="5"/>
      <c r="M21" s="5"/>
      <c r="N21" s="51">
        <v>3017</v>
      </c>
      <c r="O21" s="53"/>
      <c r="P21" s="4"/>
      <c r="R21" s="5">
        <v>3017326</v>
      </c>
      <c r="BJ21" s="204"/>
    </row>
    <row r="22" spans="1:62" x14ac:dyDescent="0.2">
      <c r="A22" s="45" t="s">
        <v>179</v>
      </c>
      <c r="C22" s="49"/>
      <c r="D22" s="50"/>
      <c r="E22" s="50"/>
      <c r="F22" s="5"/>
      <c r="G22" s="50" t="s">
        <v>44</v>
      </c>
      <c r="H22" s="50"/>
      <c r="I22" s="50"/>
      <c r="J22" s="50"/>
      <c r="K22" s="5"/>
      <c r="L22" s="5"/>
      <c r="M22" s="5"/>
      <c r="N22" s="51">
        <v>36388</v>
      </c>
      <c r="O22" s="53"/>
      <c r="P22" s="4"/>
      <c r="R22" s="5">
        <v>36388257</v>
      </c>
      <c r="BJ22" s="204"/>
    </row>
    <row r="23" spans="1:62" x14ac:dyDescent="0.2">
      <c r="A23" s="45" t="s">
        <v>180</v>
      </c>
      <c r="C23" s="49"/>
      <c r="D23" s="50"/>
      <c r="E23" s="5" t="s">
        <v>181</v>
      </c>
      <c r="F23" s="5"/>
      <c r="G23" s="50"/>
      <c r="H23" s="50"/>
      <c r="I23" s="50"/>
      <c r="J23" s="50"/>
      <c r="K23" s="5"/>
      <c r="L23" s="5"/>
      <c r="M23" s="5"/>
      <c r="N23" s="51">
        <v>3482528</v>
      </c>
      <c r="O23" s="53"/>
      <c r="P23" s="4"/>
      <c r="R23" s="5">
        <f>IF(COUNTIF(R24:R27,"-")=COUNTA(R24:R27),"-",SUM(R24:R27))</f>
        <v>3482527559</v>
      </c>
      <c r="BJ23" s="204"/>
    </row>
    <row r="24" spans="1:62" x14ac:dyDescent="0.2">
      <c r="A24" s="45" t="s">
        <v>182</v>
      </c>
      <c r="C24" s="49"/>
      <c r="D24" s="50"/>
      <c r="E24" s="50"/>
      <c r="F24" s="50" t="s">
        <v>183</v>
      </c>
      <c r="G24" s="50"/>
      <c r="H24" s="50"/>
      <c r="I24" s="50"/>
      <c r="J24" s="50"/>
      <c r="K24" s="5"/>
      <c r="L24" s="5"/>
      <c r="M24" s="5"/>
      <c r="N24" s="51">
        <v>3158640</v>
      </c>
      <c r="O24" s="53"/>
      <c r="P24" s="4"/>
      <c r="R24" s="5">
        <v>3158640361</v>
      </c>
      <c r="BJ24" s="204"/>
    </row>
    <row r="25" spans="1:62" x14ac:dyDescent="0.2">
      <c r="A25" s="45" t="s">
        <v>184</v>
      </c>
      <c r="C25" s="49"/>
      <c r="D25" s="50"/>
      <c r="E25" s="50"/>
      <c r="F25" s="50" t="s">
        <v>185</v>
      </c>
      <c r="G25" s="50"/>
      <c r="H25" s="50"/>
      <c r="I25" s="50"/>
      <c r="J25" s="50"/>
      <c r="K25" s="5"/>
      <c r="L25" s="5"/>
      <c r="M25" s="5"/>
      <c r="N25" s="51">
        <v>320906</v>
      </c>
      <c r="O25" s="53"/>
      <c r="P25" s="4"/>
      <c r="R25" s="5">
        <v>320905581</v>
      </c>
      <c r="BJ25" s="204"/>
    </row>
    <row r="26" spans="1:62" x14ac:dyDescent="0.2">
      <c r="A26" s="45" t="s">
        <v>186</v>
      </c>
      <c r="C26" s="49"/>
      <c r="D26" s="50"/>
      <c r="E26" s="50"/>
      <c r="F26" s="50" t="s">
        <v>187</v>
      </c>
      <c r="G26" s="50"/>
      <c r="H26" s="50"/>
      <c r="I26" s="50"/>
      <c r="J26" s="50"/>
      <c r="K26" s="5"/>
      <c r="L26" s="5"/>
      <c r="M26" s="5"/>
      <c r="N26" s="51">
        <v>0</v>
      </c>
      <c r="O26" s="53"/>
      <c r="P26" s="4"/>
      <c r="R26" s="5">
        <v>0</v>
      </c>
      <c r="BJ26" s="204"/>
    </row>
    <row r="27" spans="1:62" x14ac:dyDescent="0.2">
      <c r="A27" s="45" t="s">
        <v>188</v>
      </c>
      <c r="C27" s="49"/>
      <c r="D27" s="50"/>
      <c r="E27" s="50"/>
      <c r="F27" s="50" t="s">
        <v>44</v>
      </c>
      <c r="G27" s="50"/>
      <c r="H27" s="50"/>
      <c r="I27" s="50"/>
      <c r="J27" s="50"/>
      <c r="K27" s="5"/>
      <c r="L27" s="5"/>
      <c r="M27" s="5"/>
      <c r="N27" s="51">
        <v>2982</v>
      </c>
      <c r="O27" s="53"/>
      <c r="P27" s="4"/>
      <c r="R27" s="5">
        <v>2981617</v>
      </c>
      <c r="BJ27" s="204"/>
    </row>
    <row r="28" spans="1:62" x14ac:dyDescent="0.2">
      <c r="A28" s="45" t="s">
        <v>189</v>
      </c>
      <c r="C28" s="49"/>
      <c r="D28" s="50" t="s">
        <v>190</v>
      </c>
      <c r="E28" s="50"/>
      <c r="F28" s="50"/>
      <c r="G28" s="50"/>
      <c r="H28" s="50"/>
      <c r="I28" s="50"/>
      <c r="J28" s="50"/>
      <c r="K28" s="5"/>
      <c r="L28" s="5"/>
      <c r="M28" s="5"/>
      <c r="N28" s="51">
        <v>586167</v>
      </c>
      <c r="O28" s="53"/>
      <c r="P28" s="4"/>
      <c r="R28" s="5">
        <f>IF(COUNTIF(R29:R30,"-")=COUNTA(R29:R30),"-",SUM(R29:R30))</f>
        <v>586167251</v>
      </c>
      <c r="BJ28" s="204"/>
    </row>
    <row r="29" spans="1:62" x14ac:dyDescent="0.2">
      <c r="A29" s="45" t="s">
        <v>191</v>
      </c>
      <c r="C29" s="49"/>
      <c r="D29" s="50"/>
      <c r="E29" s="50" t="s">
        <v>192</v>
      </c>
      <c r="F29" s="50"/>
      <c r="G29" s="50"/>
      <c r="H29" s="50"/>
      <c r="I29" s="50"/>
      <c r="J29" s="50"/>
      <c r="K29" s="54"/>
      <c r="L29" s="54"/>
      <c r="M29" s="54"/>
      <c r="N29" s="51">
        <v>345069</v>
      </c>
      <c r="O29" s="53"/>
      <c r="P29" s="4"/>
      <c r="R29" s="5">
        <v>345069309</v>
      </c>
      <c r="BJ29" s="204"/>
    </row>
    <row r="30" spans="1:62" x14ac:dyDescent="0.2">
      <c r="A30" s="45" t="s">
        <v>193</v>
      </c>
      <c r="C30" s="49"/>
      <c r="D30" s="50"/>
      <c r="E30" s="50" t="s">
        <v>44</v>
      </c>
      <c r="F30" s="50"/>
      <c r="G30" s="5"/>
      <c r="H30" s="50"/>
      <c r="I30" s="50"/>
      <c r="J30" s="50"/>
      <c r="K30" s="54"/>
      <c r="L30" s="54"/>
      <c r="M30" s="54"/>
      <c r="N30" s="51">
        <v>241098</v>
      </c>
      <c r="O30" s="53"/>
      <c r="P30" s="4"/>
      <c r="R30" s="5">
        <v>241097942</v>
      </c>
      <c r="BJ30" s="204"/>
    </row>
    <row r="31" spans="1:62" x14ac:dyDescent="0.2">
      <c r="A31" s="45" t="s">
        <v>149</v>
      </c>
      <c r="C31" s="55" t="s">
        <v>150</v>
      </c>
      <c r="D31" s="56"/>
      <c r="E31" s="56"/>
      <c r="F31" s="56"/>
      <c r="G31" s="56"/>
      <c r="H31" s="56"/>
      <c r="I31" s="56"/>
      <c r="J31" s="56"/>
      <c r="K31" s="57"/>
      <c r="L31" s="57"/>
      <c r="M31" s="57"/>
      <c r="N31" s="58">
        <v>-7918902</v>
      </c>
      <c r="O31" s="59"/>
      <c r="P31" s="4"/>
      <c r="R31" s="5">
        <f>IF(COUNTIF(R7:R28,"-")=COUNTA(R7:R28),"-",SUM(R28)-SUM(R7))</f>
        <v>-7918901705</v>
      </c>
      <c r="BJ31" s="204"/>
    </row>
    <row r="32" spans="1:62" x14ac:dyDescent="0.2">
      <c r="A32" s="45" t="s">
        <v>196</v>
      </c>
      <c r="C32" s="49"/>
      <c r="D32" s="50" t="s">
        <v>197</v>
      </c>
      <c r="E32" s="50"/>
      <c r="F32" s="5"/>
      <c r="G32" s="50"/>
      <c r="H32" s="50"/>
      <c r="I32" s="50"/>
      <c r="J32" s="50"/>
      <c r="K32" s="5"/>
      <c r="L32" s="5"/>
      <c r="M32" s="5"/>
      <c r="N32" s="51">
        <v>119837</v>
      </c>
      <c r="O32" s="52" t="s">
        <v>357</v>
      </c>
      <c r="P32" s="4"/>
      <c r="R32" s="5">
        <f>IF(COUNTIF(R33:R37,"-")=COUNTA(R33:R37),"-",SUM(R33:R37))</f>
        <v>119836881</v>
      </c>
      <c r="BJ32" s="204"/>
    </row>
    <row r="33" spans="1:62" x14ac:dyDescent="0.2">
      <c r="A33" s="45" t="s">
        <v>198</v>
      </c>
      <c r="C33" s="49"/>
      <c r="D33" s="50"/>
      <c r="E33" s="5" t="s">
        <v>199</v>
      </c>
      <c r="F33" s="5"/>
      <c r="G33" s="50"/>
      <c r="H33" s="50"/>
      <c r="I33" s="50"/>
      <c r="J33" s="50"/>
      <c r="K33" s="5"/>
      <c r="L33" s="5"/>
      <c r="M33" s="5"/>
      <c r="N33" s="51">
        <v>110952</v>
      </c>
      <c r="O33" s="53"/>
      <c r="P33" s="4"/>
      <c r="R33" s="5">
        <v>110952389</v>
      </c>
      <c r="BJ33" s="204"/>
    </row>
    <row r="34" spans="1:62" x14ac:dyDescent="0.2">
      <c r="A34" s="45" t="s">
        <v>200</v>
      </c>
      <c r="C34" s="49"/>
      <c r="D34" s="50"/>
      <c r="E34" s="5" t="s">
        <v>201</v>
      </c>
      <c r="F34" s="5"/>
      <c r="G34" s="50"/>
      <c r="H34" s="50"/>
      <c r="I34" s="50"/>
      <c r="J34" s="50"/>
      <c r="K34" s="5"/>
      <c r="L34" s="5"/>
      <c r="M34" s="5"/>
      <c r="N34" s="51">
        <v>4303</v>
      </c>
      <c r="O34" s="53"/>
      <c r="P34" s="4"/>
      <c r="R34" s="5">
        <v>4303332</v>
      </c>
      <c r="BJ34" s="204"/>
    </row>
    <row r="35" spans="1:62" x14ac:dyDescent="0.2">
      <c r="A35" s="45" t="s">
        <v>202</v>
      </c>
      <c r="C35" s="49"/>
      <c r="D35" s="50"/>
      <c r="E35" s="5" t="s">
        <v>203</v>
      </c>
      <c r="F35" s="5"/>
      <c r="G35" s="50"/>
      <c r="H35" s="5"/>
      <c r="I35" s="50"/>
      <c r="J35" s="50"/>
      <c r="K35" s="5"/>
      <c r="L35" s="5"/>
      <c r="M35" s="5"/>
      <c r="N35" s="51">
        <v>0</v>
      </c>
      <c r="O35" s="53"/>
      <c r="P35" s="4"/>
      <c r="R35" s="5">
        <v>0</v>
      </c>
      <c r="BJ35" s="204"/>
    </row>
    <row r="36" spans="1:62" x14ac:dyDescent="0.2">
      <c r="A36" s="45" t="s">
        <v>204</v>
      </c>
      <c r="C36" s="49"/>
      <c r="D36" s="50"/>
      <c r="E36" s="50" t="s">
        <v>205</v>
      </c>
      <c r="F36" s="50"/>
      <c r="G36" s="50"/>
      <c r="H36" s="50"/>
      <c r="I36" s="50"/>
      <c r="J36" s="50"/>
      <c r="K36" s="5"/>
      <c r="L36" s="5"/>
      <c r="M36" s="5"/>
      <c r="N36" s="51">
        <v>0</v>
      </c>
      <c r="O36" s="53"/>
      <c r="P36" s="4"/>
      <c r="R36" s="5">
        <v>0</v>
      </c>
      <c r="BJ36" s="204"/>
    </row>
    <row r="37" spans="1:62" x14ac:dyDescent="0.2">
      <c r="A37" s="45" t="s">
        <v>206</v>
      </c>
      <c r="C37" s="49"/>
      <c r="D37" s="50"/>
      <c r="E37" s="50" t="s">
        <v>44</v>
      </c>
      <c r="F37" s="50"/>
      <c r="G37" s="50"/>
      <c r="H37" s="50"/>
      <c r="I37" s="50"/>
      <c r="J37" s="50"/>
      <c r="K37" s="5"/>
      <c r="L37" s="5"/>
      <c r="M37" s="5"/>
      <c r="N37" s="51">
        <v>4581</v>
      </c>
      <c r="O37" s="53"/>
      <c r="P37" s="4"/>
      <c r="R37" s="5">
        <v>4581160</v>
      </c>
      <c r="BJ37" s="204"/>
    </row>
    <row r="38" spans="1:62" x14ac:dyDescent="0.2">
      <c r="A38" s="45" t="s">
        <v>207</v>
      </c>
      <c r="C38" s="49"/>
      <c r="D38" s="50" t="s">
        <v>208</v>
      </c>
      <c r="E38" s="50"/>
      <c r="F38" s="50"/>
      <c r="G38" s="50"/>
      <c r="H38" s="50"/>
      <c r="I38" s="50"/>
      <c r="J38" s="50"/>
      <c r="K38" s="54"/>
      <c r="L38" s="54"/>
      <c r="M38" s="54"/>
      <c r="N38" s="51">
        <v>3588</v>
      </c>
      <c r="O38" s="52"/>
      <c r="P38" s="4"/>
      <c r="R38" s="5">
        <f>IF(COUNTIF(R39:R40,"-")=COUNTA(R39:R40),"-",SUM(R39:R40))</f>
        <v>3587748</v>
      </c>
      <c r="BJ38" s="204"/>
    </row>
    <row r="39" spans="1:62" x14ac:dyDescent="0.2">
      <c r="A39" s="45" t="s">
        <v>209</v>
      </c>
      <c r="C39" s="49"/>
      <c r="D39" s="50"/>
      <c r="E39" s="50" t="s">
        <v>210</v>
      </c>
      <c r="F39" s="50"/>
      <c r="G39" s="50"/>
      <c r="H39" s="50"/>
      <c r="I39" s="50"/>
      <c r="J39" s="50"/>
      <c r="K39" s="54"/>
      <c r="L39" s="54"/>
      <c r="M39" s="54"/>
      <c r="N39" s="51">
        <v>2570</v>
      </c>
      <c r="O39" s="53"/>
      <c r="P39" s="4"/>
      <c r="R39" s="5">
        <v>2569971</v>
      </c>
      <c r="BJ39" s="204"/>
    </row>
    <row r="40" spans="1:62" ht="13.8" thickBot="1" x14ac:dyDescent="0.25">
      <c r="A40" s="45" t="s">
        <v>211</v>
      </c>
      <c r="C40" s="49"/>
      <c r="D40" s="50"/>
      <c r="E40" s="50" t="s">
        <v>44</v>
      </c>
      <c r="F40" s="50"/>
      <c r="G40" s="50"/>
      <c r="H40" s="50"/>
      <c r="I40" s="50"/>
      <c r="J40" s="50"/>
      <c r="K40" s="54"/>
      <c r="L40" s="54"/>
      <c r="M40" s="54"/>
      <c r="N40" s="51">
        <v>1018</v>
      </c>
      <c r="O40" s="53"/>
      <c r="P40" s="4"/>
      <c r="R40" s="5">
        <v>1017777</v>
      </c>
      <c r="BJ40" s="204"/>
    </row>
    <row r="41" spans="1:62" ht="13.8" thickBot="1" x14ac:dyDescent="0.25">
      <c r="A41" s="45" t="s">
        <v>194</v>
      </c>
      <c r="C41" s="60" t="s">
        <v>195</v>
      </c>
      <c r="D41" s="61"/>
      <c r="E41" s="61"/>
      <c r="F41" s="61"/>
      <c r="G41" s="61"/>
      <c r="H41" s="61"/>
      <c r="I41" s="61"/>
      <c r="J41" s="61"/>
      <c r="K41" s="62"/>
      <c r="L41" s="62"/>
      <c r="M41" s="62"/>
      <c r="N41" s="63">
        <v>-8035151</v>
      </c>
      <c r="O41" s="64"/>
      <c r="P41" s="4"/>
      <c r="R41" s="5">
        <f>IF(COUNTIF(R31:R40,"-")=COUNTA(R31:R40),"-",SUM(R31,R38)-SUM(R32))</f>
        <v>-8035150838</v>
      </c>
      <c r="BJ41" s="204"/>
    </row>
    <row r="42" spans="1:62" s="4" customFormat="1" ht="3.75" customHeight="1" x14ac:dyDescent="0.2">
      <c r="A42" s="65"/>
      <c r="C42" s="66"/>
      <c r="D42" s="66"/>
      <c r="E42" s="67"/>
      <c r="F42" s="67"/>
      <c r="G42" s="67"/>
      <c r="H42" s="67"/>
      <c r="I42" s="67"/>
      <c r="J42" s="68"/>
      <c r="K42" s="68"/>
      <c r="L42" s="68"/>
    </row>
    <row r="43" spans="1:62" s="4" customFormat="1" ht="15.6" customHeight="1" x14ac:dyDescent="0.2">
      <c r="A43" s="65"/>
      <c r="C43" s="69"/>
      <c r="D43" s="69" t="s">
        <v>343</v>
      </c>
      <c r="E43" s="70"/>
      <c r="F43" s="70"/>
      <c r="G43" s="70"/>
      <c r="H43" s="70"/>
      <c r="I43" s="70"/>
      <c r="J43" s="71"/>
      <c r="K43" s="71"/>
      <c r="L43" s="7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DBC7-2E62-434C-8182-CB28A25BB62F}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ColWidth="9" defaultRowHeight="13.2" x14ac:dyDescent="0.2"/>
  <cols>
    <col min="1" max="1" width="0" style="72" hidden="1" customWidth="1"/>
    <col min="2" max="2" width="1.109375" style="74" customWidth="1"/>
    <col min="3" max="3" width="1.6640625" style="74" customWidth="1"/>
    <col min="4" max="9" width="2" style="74" customWidth="1"/>
    <col min="10" max="10" width="15.33203125" style="74" customWidth="1"/>
    <col min="11" max="11" width="21.6640625" style="74" bestFit="1" customWidth="1"/>
    <col min="12" max="12" width="3" style="74" bestFit="1" customWidth="1"/>
    <col min="13" max="13" width="21.6640625" style="74" bestFit="1" customWidth="1"/>
    <col min="14" max="14" width="3" style="74" bestFit="1" customWidth="1"/>
    <col min="15" max="15" width="21.6640625" style="74" bestFit="1" customWidth="1"/>
    <col min="16" max="16" width="3" style="74" bestFit="1" customWidth="1"/>
    <col min="17" max="17" width="21.6640625" style="74" hidden="1" customWidth="1"/>
    <col min="18" max="18" width="3" style="74" hidden="1" customWidth="1"/>
    <col min="19" max="19" width="1" style="74" customWidth="1"/>
    <col min="20" max="20" width="9" style="74"/>
    <col min="21" max="24" width="0" style="74" hidden="1" customWidth="1"/>
    <col min="25" max="257" width="9" style="74"/>
    <col min="258" max="258" width="1.109375" style="74" customWidth="1"/>
    <col min="259" max="259" width="1.6640625" style="74" customWidth="1"/>
    <col min="260" max="265" width="2" style="74" customWidth="1"/>
    <col min="266" max="266" width="15.33203125" style="74" customWidth="1"/>
    <col min="267" max="267" width="21.6640625" style="74" bestFit="1" customWidth="1"/>
    <col min="268" max="268" width="3" style="74" bestFit="1" customWidth="1"/>
    <col min="269" max="269" width="21.6640625" style="74" bestFit="1" customWidth="1"/>
    <col min="270" max="270" width="3" style="74" bestFit="1" customWidth="1"/>
    <col min="271" max="271" width="21.6640625" style="74" bestFit="1" customWidth="1"/>
    <col min="272" max="272" width="3" style="74" bestFit="1" customWidth="1"/>
    <col min="273" max="273" width="21.6640625" style="74" customWidth="1"/>
    <col min="274" max="274" width="3" style="74" customWidth="1"/>
    <col min="275" max="275" width="1" style="74" customWidth="1"/>
    <col min="276" max="513" width="9" style="74"/>
    <col min="514" max="514" width="1.109375" style="74" customWidth="1"/>
    <col min="515" max="515" width="1.6640625" style="74" customWidth="1"/>
    <col min="516" max="521" width="2" style="74" customWidth="1"/>
    <col min="522" max="522" width="15.33203125" style="74" customWidth="1"/>
    <col min="523" max="523" width="21.6640625" style="74" bestFit="1" customWidth="1"/>
    <col min="524" max="524" width="3" style="74" bestFit="1" customWidth="1"/>
    <col min="525" max="525" width="21.6640625" style="74" bestFit="1" customWidth="1"/>
    <col min="526" max="526" width="3" style="74" bestFit="1" customWidth="1"/>
    <col min="527" max="527" width="21.6640625" style="74" bestFit="1" customWidth="1"/>
    <col min="528" max="528" width="3" style="74" bestFit="1" customWidth="1"/>
    <col min="529" max="529" width="21.6640625" style="74" customWidth="1"/>
    <col min="530" max="530" width="3" style="74" customWidth="1"/>
    <col min="531" max="531" width="1" style="74" customWidth="1"/>
    <col min="532" max="769" width="9" style="74"/>
    <col min="770" max="770" width="1.109375" style="74" customWidth="1"/>
    <col min="771" max="771" width="1.6640625" style="74" customWidth="1"/>
    <col min="772" max="777" width="2" style="74" customWidth="1"/>
    <col min="778" max="778" width="15.33203125" style="74" customWidth="1"/>
    <col min="779" max="779" width="21.6640625" style="74" bestFit="1" customWidth="1"/>
    <col min="780" max="780" width="3" style="74" bestFit="1" customWidth="1"/>
    <col min="781" max="781" width="21.6640625" style="74" bestFit="1" customWidth="1"/>
    <col min="782" max="782" width="3" style="74" bestFit="1" customWidth="1"/>
    <col min="783" max="783" width="21.6640625" style="74" bestFit="1" customWidth="1"/>
    <col min="784" max="784" width="3" style="74" bestFit="1" customWidth="1"/>
    <col min="785" max="785" width="21.6640625" style="74" customWidth="1"/>
    <col min="786" max="786" width="3" style="74" customWidth="1"/>
    <col min="787" max="787" width="1" style="74" customWidth="1"/>
    <col min="788" max="1025" width="9" style="74"/>
    <col min="1026" max="1026" width="1.109375" style="74" customWidth="1"/>
    <col min="1027" max="1027" width="1.6640625" style="74" customWidth="1"/>
    <col min="1028" max="1033" width="2" style="74" customWidth="1"/>
    <col min="1034" max="1034" width="15.33203125" style="74" customWidth="1"/>
    <col min="1035" max="1035" width="21.6640625" style="74" bestFit="1" customWidth="1"/>
    <col min="1036" max="1036" width="3" style="74" bestFit="1" customWidth="1"/>
    <col min="1037" max="1037" width="21.6640625" style="74" bestFit="1" customWidth="1"/>
    <col min="1038" max="1038" width="3" style="74" bestFit="1" customWidth="1"/>
    <col min="1039" max="1039" width="21.6640625" style="74" bestFit="1" customWidth="1"/>
    <col min="1040" max="1040" width="3" style="74" bestFit="1" customWidth="1"/>
    <col min="1041" max="1041" width="21.6640625" style="74" customWidth="1"/>
    <col min="1042" max="1042" width="3" style="74" customWidth="1"/>
    <col min="1043" max="1043" width="1" style="74" customWidth="1"/>
    <col min="1044" max="1281" width="9" style="74"/>
    <col min="1282" max="1282" width="1.109375" style="74" customWidth="1"/>
    <col min="1283" max="1283" width="1.6640625" style="74" customWidth="1"/>
    <col min="1284" max="1289" width="2" style="74" customWidth="1"/>
    <col min="1290" max="1290" width="15.33203125" style="74" customWidth="1"/>
    <col min="1291" max="1291" width="21.6640625" style="74" bestFit="1" customWidth="1"/>
    <col min="1292" max="1292" width="3" style="74" bestFit="1" customWidth="1"/>
    <col min="1293" max="1293" width="21.6640625" style="74" bestFit="1" customWidth="1"/>
    <col min="1294" max="1294" width="3" style="74" bestFit="1" customWidth="1"/>
    <col min="1295" max="1295" width="21.6640625" style="74" bestFit="1" customWidth="1"/>
    <col min="1296" max="1296" width="3" style="74" bestFit="1" customWidth="1"/>
    <col min="1297" max="1297" width="21.6640625" style="74" customWidth="1"/>
    <col min="1298" max="1298" width="3" style="74" customWidth="1"/>
    <col min="1299" max="1299" width="1" style="74" customWidth="1"/>
    <col min="1300" max="1537" width="9" style="74"/>
    <col min="1538" max="1538" width="1.109375" style="74" customWidth="1"/>
    <col min="1539" max="1539" width="1.6640625" style="74" customWidth="1"/>
    <col min="1540" max="1545" width="2" style="74" customWidth="1"/>
    <col min="1546" max="1546" width="15.33203125" style="74" customWidth="1"/>
    <col min="1547" max="1547" width="21.6640625" style="74" bestFit="1" customWidth="1"/>
    <col min="1548" max="1548" width="3" style="74" bestFit="1" customWidth="1"/>
    <col min="1549" max="1549" width="21.6640625" style="74" bestFit="1" customWidth="1"/>
    <col min="1550" max="1550" width="3" style="74" bestFit="1" customWidth="1"/>
    <col min="1551" max="1551" width="21.6640625" style="74" bestFit="1" customWidth="1"/>
    <col min="1552" max="1552" width="3" style="74" bestFit="1" customWidth="1"/>
    <col min="1553" max="1553" width="21.6640625" style="74" customWidth="1"/>
    <col min="1554" max="1554" width="3" style="74" customWidth="1"/>
    <col min="1555" max="1555" width="1" style="74" customWidth="1"/>
    <col min="1556" max="1793" width="9" style="74"/>
    <col min="1794" max="1794" width="1.109375" style="74" customWidth="1"/>
    <col min="1795" max="1795" width="1.6640625" style="74" customWidth="1"/>
    <col min="1796" max="1801" width="2" style="74" customWidth="1"/>
    <col min="1802" max="1802" width="15.33203125" style="74" customWidth="1"/>
    <col min="1803" max="1803" width="21.6640625" style="74" bestFit="1" customWidth="1"/>
    <col min="1804" max="1804" width="3" style="74" bestFit="1" customWidth="1"/>
    <col min="1805" max="1805" width="21.6640625" style="74" bestFit="1" customWidth="1"/>
    <col min="1806" max="1806" width="3" style="74" bestFit="1" customWidth="1"/>
    <col min="1807" max="1807" width="21.6640625" style="74" bestFit="1" customWidth="1"/>
    <col min="1808" max="1808" width="3" style="74" bestFit="1" customWidth="1"/>
    <col min="1809" max="1809" width="21.6640625" style="74" customWidth="1"/>
    <col min="1810" max="1810" width="3" style="74" customWidth="1"/>
    <col min="1811" max="1811" width="1" style="74" customWidth="1"/>
    <col min="1812" max="2049" width="9" style="74"/>
    <col min="2050" max="2050" width="1.109375" style="74" customWidth="1"/>
    <col min="2051" max="2051" width="1.6640625" style="74" customWidth="1"/>
    <col min="2052" max="2057" width="2" style="74" customWidth="1"/>
    <col min="2058" max="2058" width="15.33203125" style="74" customWidth="1"/>
    <col min="2059" max="2059" width="21.6640625" style="74" bestFit="1" customWidth="1"/>
    <col min="2060" max="2060" width="3" style="74" bestFit="1" customWidth="1"/>
    <col min="2061" max="2061" width="21.6640625" style="74" bestFit="1" customWidth="1"/>
    <col min="2062" max="2062" width="3" style="74" bestFit="1" customWidth="1"/>
    <col min="2063" max="2063" width="21.6640625" style="74" bestFit="1" customWidth="1"/>
    <col min="2064" max="2064" width="3" style="74" bestFit="1" customWidth="1"/>
    <col min="2065" max="2065" width="21.6640625" style="74" customWidth="1"/>
    <col min="2066" max="2066" width="3" style="74" customWidth="1"/>
    <col min="2067" max="2067" width="1" style="74" customWidth="1"/>
    <col min="2068" max="2305" width="9" style="74"/>
    <col min="2306" max="2306" width="1.109375" style="74" customWidth="1"/>
    <col min="2307" max="2307" width="1.6640625" style="74" customWidth="1"/>
    <col min="2308" max="2313" width="2" style="74" customWidth="1"/>
    <col min="2314" max="2314" width="15.33203125" style="74" customWidth="1"/>
    <col min="2315" max="2315" width="21.6640625" style="74" bestFit="1" customWidth="1"/>
    <col min="2316" max="2316" width="3" style="74" bestFit="1" customWidth="1"/>
    <col min="2317" max="2317" width="21.6640625" style="74" bestFit="1" customWidth="1"/>
    <col min="2318" max="2318" width="3" style="74" bestFit="1" customWidth="1"/>
    <col min="2319" max="2319" width="21.6640625" style="74" bestFit="1" customWidth="1"/>
    <col min="2320" max="2320" width="3" style="74" bestFit="1" customWidth="1"/>
    <col min="2321" max="2321" width="21.6640625" style="74" customWidth="1"/>
    <col min="2322" max="2322" width="3" style="74" customWidth="1"/>
    <col min="2323" max="2323" width="1" style="74" customWidth="1"/>
    <col min="2324" max="2561" width="9" style="74"/>
    <col min="2562" max="2562" width="1.109375" style="74" customWidth="1"/>
    <col min="2563" max="2563" width="1.6640625" style="74" customWidth="1"/>
    <col min="2564" max="2569" width="2" style="74" customWidth="1"/>
    <col min="2570" max="2570" width="15.33203125" style="74" customWidth="1"/>
    <col min="2571" max="2571" width="21.6640625" style="74" bestFit="1" customWidth="1"/>
    <col min="2572" max="2572" width="3" style="74" bestFit="1" customWidth="1"/>
    <col min="2573" max="2573" width="21.6640625" style="74" bestFit="1" customWidth="1"/>
    <col min="2574" max="2574" width="3" style="74" bestFit="1" customWidth="1"/>
    <col min="2575" max="2575" width="21.6640625" style="74" bestFit="1" customWidth="1"/>
    <col min="2576" max="2576" width="3" style="74" bestFit="1" customWidth="1"/>
    <col min="2577" max="2577" width="21.6640625" style="74" customWidth="1"/>
    <col min="2578" max="2578" width="3" style="74" customWidth="1"/>
    <col min="2579" max="2579" width="1" style="74" customWidth="1"/>
    <col min="2580" max="2817" width="9" style="74"/>
    <col min="2818" max="2818" width="1.109375" style="74" customWidth="1"/>
    <col min="2819" max="2819" width="1.6640625" style="74" customWidth="1"/>
    <col min="2820" max="2825" width="2" style="74" customWidth="1"/>
    <col min="2826" max="2826" width="15.33203125" style="74" customWidth="1"/>
    <col min="2827" max="2827" width="21.6640625" style="74" bestFit="1" customWidth="1"/>
    <col min="2828" max="2828" width="3" style="74" bestFit="1" customWidth="1"/>
    <col min="2829" max="2829" width="21.6640625" style="74" bestFit="1" customWidth="1"/>
    <col min="2830" max="2830" width="3" style="74" bestFit="1" customWidth="1"/>
    <col min="2831" max="2831" width="21.6640625" style="74" bestFit="1" customWidth="1"/>
    <col min="2832" max="2832" width="3" style="74" bestFit="1" customWidth="1"/>
    <col min="2833" max="2833" width="21.6640625" style="74" customWidth="1"/>
    <col min="2834" max="2834" width="3" style="74" customWidth="1"/>
    <col min="2835" max="2835" width="1" style="74" customWidth="1"/>
    <col min="2836" max="3073" width="9" style="74"/>
    <col min="3074" max="3074" width="1.109375" style="74" customWidth="1"/>
    <col min="3075" max="3075" width="1.6640625" style="74" customWidth="1"/>
    <col min="3076" max="3081" width="2" style="74" customWidth="1"/>
    <col min="3082" max="3082" width="15.33203125" style="74" customWidth="1"/>
    <col min="3083" max="3083" width="21.6640625" style="74" bestFit="1" customWidth="1"/>
    <col min="3084" max="3084" width="3" style="74" bestFit="1" customWidth="1"/>
    <col min="3085" max="3085" width="21.6640625" style="74" bestFit="1" customWidth="1"/>
    <col min="3086" max="3086" width="3" style="74" bestFit="1" customWidth="1"/>
    <col min="3087" max="3087" width="21.6640625" style="74" bestFit="1" customWidth="1"/>
    <col min="3088" max="3088" width="3" style="74" bestFit="1" customWidth="1"/>
    <col min="3089" max="3089" width="21.6640625" style="74" customWidth="1"/>
    <col min="3090" max="3090" width="3" style="74" customWidth="1"/>
    <col min="3091" max="3091" width="1" style="74" customWidth="1"/>
    <col min="3092" max="3329" width="9" style="74"/>
    <col min="3330" max="3330" width="1.109375" style="74" customWidth="1"/>
    <col min="3331" max="3331" width="1.6640625" style="74" customWidth="1"/>
    <col min="3332" max="3337" width="2" style="74" customWidth="1"/>
    <col min="3338" max="3338" width="15.33203125" style="74" customWidth="1"/>
    <col min="3339" max="3339" width="21.6640625" style="74" bestFit="1" customWidth="1"/>
    <col min="3340" max="3340" width="3" style="74" bestFit="1" customWidth="1"/>
    <col min="3341" max="3341" width="21.6640625" style="74" bestFit="1" customWidth="1"/>
    <col min="3342" max="3342" width="3" style="74" bestFit="1" customWidth="1"/>
    <col min="3343" max="3343" width="21.6640625" style="74" bestFit="1" customWidth="1"/>
    <col min="3344" max="3344" width="3" style="74" bestFit="1" customWidth="1"/>
    <col min="3345" max="3345" width="21.6640625" style="74" customWidth="1"/>
    <col min="3346" max="3346" width="3" style="74" customWidth="1"/>
    <col min="3347" max="3347" width="1" style="74" customWidth="1"/>
    <col min="3348" max="3585" width="9" style="74"/>
    <col min="3586" max="3586" width="1.109375" style="74" customWidth="1"/>
    <col min="3587" max="3587" width="1.6640625" style="74" customWidth="1"/>
    <col min="3588" max="3593" width="2" style="74" customWidth="1"/>
    <col min="3594" max="3594" width="15.33203125" style="74" customWidth="1"/>
    <col min="3595" max="3595" width="21.6640625" style="74" bestFit="1" customWidth="1"/>
    <col min="3596" max="3596" width="3" style="74" bestFit="1" customWidth="1"/>
    <col min="3597" max="3597" width="21.6640625" style="74" bestFit="1" customWidth="1"/>
    <col min="3598" max="3598" width="3" style="74" bestFit="1" customWidth="1"/>
    <col min="3599" max="3599" width="21.6640625" style="74" bestFit="1" customWidth="1"/>
    <col min="3600" max="3600" width="3" style="74" bestFit="1" customWidth="1"/>
    <col min="3601" max="3601" width="21.6640625" style="74" customWidth="1"/>
    <col min="3602" max="3602" width="3" style="74" customWidth="1"/>
    <col min="3603" max="3603" width="1" style="74" customWidth="1"/>
    <col min="3604" max="3841" width="9" style="74"/>
    <col min="3842" max="3842" width="1.109375" style="74" customWidth="1"/>
    <col min="3843" max="3843" width="1.6640625" style="74" customWidth="1"/>
    <col min="3844" max="3849" width="2" style="74" customWidth="1"/>
    <col min="3850" max="3850" width="15.33203125" style="74" customWidth="1"/>
    <col min="3851" max="3851" width="21.6640625" style="74" bestFit="1" customWidth="1"/>
    <col min="3852" max="3852" width="3" style="74" bestFit="1" customWidth="1"/>
    <col min="3853" max="3853" width="21.6640625" style="74" bestFit="1" customWidth="1"/>
    <col min="3854" max="3854" width="3" style="74" bestFit="1" customWidth="1"/>
    <col min="3855" max="3855" width="21.6640625" style="74" bestFit="1" customWidth="1"/>
    <col min="3856" max="3856" width="3" style="74" bestFit="1" customWidth="1"/>
    <col min="3857" max="3857" width="21.6640625" style="74" customWidth="1"/>
    <col min="3858" max="3858" width="3" style="74" customWidth="1"/>
    <col min="3859" max="3859" width="1" style="74" customWidth="1"/>
    <col min="3860" max="4097" width="9" style="74"/>
    <col min="4098" max="4098" width="1.109375" style="74" customWidth="1"/>
    <col min="4099" max="4099" width="1.6640625" style="74" customWidth="1"/>
    <col min="4100" max="4105" width="2" style="74" customWidth="1"/>
    <col min="4106" max="4106" width="15.33203125" style="74" customWidth="1"/>
    <col min="4107" max="4107" width="21.6640625" style="74" bestFit="1" customWidth="1"/>
    <col min="4108" max="4108" width="3" style="74" bestFit="1" customWidth="1"/>
    <col min="4109" max="4109" width="21.6640625" style="74" bestFit="1" customWidth="1"/>
    <col min="4110" max="4110" width="3" style="74" bestFit="1" customWidth="1"/>
    <col min="4111" max="4111" width="21.6640625" style="74" bestFit="1" customWidth="1"/>
    <col min="4112" max="4112" width="3" style="74" bestFit="1" customWidth="1"/>
    <col min="4113" max="4113" width="21.6640625" style="74" customWidth="1"/>
    <col min="4114" max="4114" width="3" style="74" customWidth="1"/>
    <col min="4115" max="4115" width="1" style="74" customWidth="1"/>
    <col min="4116" max="4353" width="9" style="74"/>
    <col min="4354" max="4354" width="1.109375" style="74" customWidth="1"/>
    <col min="4355" max="4355" width="1.6640625" style="74" customWidth="1"/>
    <col min="4356" max="4361" width="2" style="74" customWidth="1"/>
    <col min="4362" max="4362" width="15.33203125" style="74" customWidth="1"/>
    <col min="4363" max="4363" width="21.6640625" style="74" bestFit="1" customWidth="1"/>
    <col min="4364" max="4364" width="3" style="74" bestFit="1" customWidth="1"/>
    <col min="4365" max="4365" width="21.6640625" style="74" bestFit="1" customWidth="1"/>
    <col min="4366" max="4366" width="3" style="74" bestFit="1" customWidth="1"/>
    <col min="4367" max="4367" width="21.6640625" style="74" bestFit="1" customWidth="1"/>
    <col min="4368" max="4368" width="3" style="74" bestFit="1" customWidth="1"/>
    <col min="4369" max="4369" width="21.6640625" style="74" customWidth="1"/>
    <col min="4370" max="4370" width="3" style="74" customWidth="1"/>
    <col min="4371" max="4371" width="1" style="74" customWidth="1"/>
    <col min="4372" max="4609" width="9" style="74"/>
    <col min="4610" max="4610" width="1.109375" style="74" customWidth="1"/>
    <col min="4611" max="4611" width="1.6640625" style="74" customWidth="1"/>
    <col min="4612" max="4617" width="2" style="74" customWidth="1"/>
    <col min="4618" max="4618" width="15.33203125" style="74" customWidth="1"/>
    <col min="4619" max="4619" width="21.6640625" style="74" bestFit="1" customWidth="1"/>
    <col min="4620" max="4620" width="3" style="74" bestFit="1" customWidth="1"/>
    <col min="4621" max="4621" width="21.6640625" style="74" bestFit="1" customWidth="1"/>
    <col min="4622" max="4622" width="3" style="74" bestFit="1" customWidth="1"/>
    <col min="4623" max="4623" width="21.6640625" style="74" bestFit="1" customWidth="1"/>
    <col min="4624" max="4624" width="3" style="74" bestFit="1" customWidth="1"/>
    <col min="4625" max="4625" width="21.6640625" style="74" customWidth="1"/>
    <col min="4626" max="4626" width="3" style="74" customWidth="1"/>
    <col min="4627" max="4627" width="1" style="74" customWidth="1"/>
    <col min="4628" max="4865" width="9" style="74"/>
    <col min="4866" max="4866" width="1.109375" style="74" customWidth="1"/>
    <col min="4867" max="4867" width="1.6640625" style="74" customWidth="1"/>
    <col min="4868" max="4873" width="2" style="74" customWidth="1"/>
    <col min="4874" max="4874" width="15.33203125" style="74" customWidth="1"/>
    <col min="4875" max="4875" width="21.6640625" style="74" bestFit="1" customWidth="1"/>
    <col min="4876" max="4876" width="3" style="74" bestFit="1" customWidth="1"/>
    <col min="4877" max="4877" width="21.6640625" style="74" bestFit="1" customWidth="1"/>
    <col min="4878" max="4878" width="3" style="74" bestFit="1" customWidth="1"/>
    <col min="4879" max="4879" width="21.6640625" style="74" bestFit="1" customWidth="1"/>
    <col min="4880" max="4880" width="3" style="74" bestFit="1" customWidth="1"/>
    <col min="4881" max="4881" width="21.6640625" style="74" customWidth="1"/>
    <col min="4882" max="4882" width="3" style="74" customWidth="1"/>
    <col min="4883" max="4883" width="1" style="74" customWidth="1"/>
    <col min="4884" max="5121" width="9" style="74"/>
    <col min="5122" max="5122" width="1.109375" style="74" customWidth="1"/>
    <col min="5123" max="5123" width="1.6640625" style="74" customWidth="1"/>
    <col min="5124" max="5129" width="2" style="74" customWidth="1"/>
    <col min="5130" max="5130" width="15.33203125" style="74" customWidth="1"/>
    <col min="5131" max="5131" width="21.6640625" style="74" bestFit="1" customWidth="1"/>
    <col min="5132" max="5132" width="3" style="74" bestFit="1" customWidth="1"/>
    <col min="5133" max="5133" width="21.6640625" style="74" bestFit="1" customWidth="1"/>
    <col min="5134" max="5134" width="3" style="74" bestFit="1" customWidth="1"/>
    <col min="5135" max="5135" width="21.6640625" style="74" bestFit="1" customWidth="1"/>
    <col min="5136" max="5136" width="3" style="74" bestFit="1" customWidth="1"/>
    <col min="5137" max="5137" width="21.6640625" style="74" customWidth="1"/>
    <col min="5138" max="5138" width="3" style="74" customWidth="1"/>
    <col min="5139" max="5139" width="1" style="74" customWidth="1"/>
    <col min="5140" max="5377" width="9" style="74"/>
    <col min="5378" max="5378" width="1.109375" style="74" customWidth="1"/>
    <col min="5379" max="5379" width="1.6640625" style="74" customWidth="1"/>
    <col min="5380" max="5385" width="2" style="74" customWidth="1"/>
    <col min="5386" max="5386" width="15.33203125" style="74" customWidth="1"/>
    <col min="5387" max="5387" width="21.6640625" style="74" bestFit="1" customWidth="1"/>
    <col min="5388" max="5388" width="3" style="74" bestFit="1" customWidth="1"/>
    <col min="5389" max="5389" width="21.6640625" style="74" bestFit="1" customWidth="1"/>
    <col min="5390" max="5390" width="3" style="74" bestFit="1" customWidth="1"/>
    <col min="5391" max="5391" width="21.6640625" style="74" bestFit="1" customWidth="1"/>
    <col min="5392" max="5392" width="3" style="74" bestFit="1" customWidth="1"/>
    <col min="5393" max="5393" width="21.6640625" style="74" customWidth="1"/>
    <col min="5394" max="5394" width="3" style="74" customWidth="1"/>
    <col min="5395" max="5395" width="1" style="74" customWidth="1"/>
    <col min="5396" max="5633" width="9" style="74"/>
    <col min="5634" max="5634" width="1.109375" style="74" customWidth="1"/>
    <col min="5635" max="5635" width="1.6640625" style="74" customWidth="1"/>
    <col min="5636" max="5641" width="2" style="74" customWidth="1"/>
    <col min="5642" max="5642" width="15.33203125" style="74" customWidth="1"/>
    <col min="5643" max="5643" width="21.6640625" style="74" bestFit="1" customWidth="1"/>
    <col min="5644" max="5644" width="3" style="74" bestFit="1" customWidth="1"/>
    <col min="5645" max="5645" width="21.6640625" style="74" bestFit="1" customWidth="1"/>
    <col min="5646" max="5646" width="3" style="74" bestFit="1" customWidth="1"/>
    <col min="5647" max="5647" width="21.6640625" style="74" bestFit="1" customWidth="1"/>
    <col min="5648" max="5648" width="3" style="74" bestFit="1" customWidth="1"/>
    <col min="5649" max="5649" width="21.6640625" style="74" customWidth="1"/>
    <col min="5650" max="5650" width="3" style="74" customWidth="1"/>
    <col min="5651" max="5651" width="1" style="74" customWidth="1"/>
    <col min="5652" max="5889" width="9" style="74"/>
    <col min="5890" max="5890" width="1.109375" style="74" customWidth="1"/>
    <col min="5891" max="5891" width="1.6640625" style="74" customWidth="1"/>
    <col min="5892" max="5897" width="2" style="74" customWidth="1"/>
    <col min="5898" max="5898" width="15.33203125" style="74" customWidth="1"/>
    <col min="5899" max="5899" width="21.6640625" style="74" bestFit="1" customWidth="1"/>
    <col min="5900" max="5900" width="3" style="74" bestFit="1" customWidth="1"/>
    <col min="5901" max="5901" width="21.6640625" style="74" bestFit="1" customWidth="1"/>
    <col min="5902" max="5902" width="3" style="74" bestFit="1" customWidth="1"/>
    <col min="5903" max="5903" width="21.6640625" style="74" bestFit="1" customWidth="1"/>
    <col min="5904" max="5904" width="3" style="74" bestFit="1" customWidth="1"/>
    <col min="5905" max="5905" width="21.6640625" style="74" customWidth="1"/>
    <col min="5906" max="5906" width="3" style="74" customWidth="1"/>
    <col min="5907" max="5907" width="1" style="74" customWidth="1"/>
    <col min="5908" max="6145" width="9" style="74"/>
    <col min="6146" max="6146" width="1.109375" style="74" customWidth="1"/>
    <col min="6147" max="6147" width="1.6640625" style="74" customWidth="1"/>
    <col min="6148" max="6153" width="2" style="74" customWidth="1"/>
    <col min="6154" max="6154" width="15.33203125" style="74" customWidth="1"/>
    <col min="6155" max="6155" width="21.6640625" style="74" bestFit="1" customWidth="1"/>
    <col min="6156" max="6156" width="3" style="74" bestFit="1" customWidth="1"/>
    <col min="6157" max="6157" width="21.6640625" style="74" bestFit="1" customWidth="1"/>
    <col min="6158" max="6158" width="3" style="74" bestFit="1" customWidth="1"/>
    <col min="6159" max="6159" width="21.6640625" style="74" bestFit="1" customWidth="1"/>
    <col min="6160" max="6160" width="3" style="74" bestFit="1" customWidth="1"/>
    <col min="6161" max="6161" width="21.6640625" style="74" customWidth="1"/>
    <col min="6162" max="6162" width="3" style="74" customWidth="1"/>
    <col min="6163" max="6163" width="1" style="74" customWidth="1"/>
    <col min="6164" max="6401" width="9" style="74"/>
    <col min="6402" max="6402" width="1.109375" style="74" customWidth="1"/>
    <col min="6403" max="6403" width="1.6640625" style="74" customWidth="1"/>
    <col min="6404" max="6409" width="2" style="74" customWidth="1"/>
    <col min="6410" max="6410" width="15.33203125" style="74" customWidth="1"/>
    <col min="6411" max="6411" width="21.6640625" style="74" bestFit="1" customWidth="1"/>
    <col min="6412" max="6412" width="3" style="74" bestFit="1" customWidth="1"/>
    <col min="6413" max="6413" width="21.6640625" style="74" bestFit="1" customWidth="1"/>
    <col min="6414" max="6414" width="3" style="74" bestFit="1" customWidth="1"/>
    <col min="6415" max="6415" width="21.6640625" style="74" bestFit="1" customWidth="1"/>
    <col min="6416" max="6416" width="3" style="74" bestFit="1" customWidth="1"/>
    <col min="6417" max="6417" width="21.6640625" style="74" customWidth="1"/>
    <col min="6418" max="6418" width="3" style="74" customWidth="1"/>
    <col min="6419" max="6419" width="1" style="74" customWidth="1"/>
    <col min="6420" max="6657" width="9" style="74"/>
    <col min="6658" max="6658" width="1.109375" style="74" customWidth="1"/>
    <col min="6659" max="6659" width="1.6640625" style="74" customWidth="1"/>
    <col min="6660" max="6665" width="2" style="74" customWidth="1"/>
    <col min="6666" max="6666" width="15.33203125" style="74" customWidth="1"/>
    <col min="6667" max="6667" width="21.6640625" style="74" bestFit="1" customWidth="1"/>
    <col min="6668" max="6668" width="3" style="74" bestFit="1" customWidth="1"/>
    <col min="6669" max="6669" width="21.6640625" style="74" bestFit="1" customWidth="1"/>
    <col min="6670" max="6670" width="3" style="74" bestFit="1" customWidth="1"/>
    <col min="6671" max="6671" width="21.6640625" style="74" bestFit="1" customWidth="1"/>
    <col min="6672" max="6672" width="3" style="74" bestFit="1" customWidth="1"/>
    <col min="6673" max="6673" width="21.6640625" style="74" customWidth="1"/>
    <col min="6674" max="6674" width="3" style="74" customWidth="1"/>
    <col min="6675" max="6675" width="1" style="74" customWidth="1"/>
    <col min="6676" max="6913" width="9" style="74"/>
    <col min="6914" max="6914" width="1.109375" style="74" customWidth="1"/>
    <col min="6915" max="6915" width="1.6640625" style="74" customWidth="1"/>
    <col min="6916" max="6921" width="2" style="74" customWidth="1"/>
    <col min="6922" max="6922" width="15.33203125" style="74" customWidth="1"/>
    <col min="6923" max="6923" width="21.6640625" style="74" bestFit="1" customWidth="1"/>
    <col min="6924" max="6924" width="3" style="74" bestFit="1" customWidth="1"/>
    <col min="6925" max="6925" width="21.6640625" style="74" bestFit="1" customWidth="1"/>
    <col min="6926" max="6926" width="3" style="74" bestFit="1" customWidth="1"/>
    <col min="6927" max="6927" width="21.6640625" style="74" bestFit="1" customWidth="1"/>
    <col min="6928" max="6928" width="3" style="74" bestFit="1" customWidth="1"/>
    <col min="6929" max="6929" width="21.6640625" style="74" customWidth="1"/>
    <col min="6930" max="6930" width="3" style="74" customWidth="1"/>
    <col min="6931" max="6931" width="1" style="74" customWidth="1"/>
    <col min="6932" max="7169" width="9" style="74"/>
    <col min="7170" max="7170" width="1.109375" style="74" customWidth="1"/>
    <col min="7171" max="7171" width="1.6640625" style="74" customWidth="1"/>
    <col min="7172" max="7177" width="2" style="74" customWidth="1"/>
    <col min="7178" max="7178" width="15.33203125" style="74" customWidth="1"/>
    <col min="7179" max="7179" width="21.6640625" style="74" bestFit="1" customWidth="1"/>
    <col min="7180" max="7180" width="3" style="74" bestFit="1" customWidth="1"/>
    <col min="7181" max="7181" width="21.6640625" style="74" bestFit="1" customWidth="1"/>
    <col min="7182" max="7182" width="3" style="74" bestFit="1" customWidth="1"/>
    <col min="7183" max="7183" width="21.6640625" style="74" bestFit="1" customWidth="1"/>
    <col min="7184" max="7184" width="3" style="74" bestFit="1" customWidth="1"/>
    <col min="7185" max="7185" width="21.6640625" style="74" customWidth="1"/>
    <col min="7186" max="7186" width="3" style="74" customWidth="1"/>
    <col min="7187" max="7187" width="1" style="74" customWidth="1"/>
    <col min="7188" max="7425" width="9" style="74"/>
    <col min="7426" max="7426" width="1.109375" style="74" customWidth="1"/>
    <col min="7427" max="7427" width="1.6640625" style="74" customWidth="1"/>
    <col min="7428" max="7433" width="2" style="74" customWidth="1"/>
    <col min="7434" max="7434" width="15.33203125" style="74" customWidth="1"/>
    <col min="7435" max="7435" width="21.6640625" style="74" bestFit="1" customWidth="1"/>
    <col min="7436" max="7436" width="3" style="74" bestFit="1" customWidth="1"/>
    <col min="7437" max="7437" width="21.6640625" style="74" bestFit="1" customWidth="1"/>
    <col min="7438" max="7438" width="3" style="74" bestFit="1" customWidth="1"/>
    <col min="7439" max="7439" width="21.6640625" style="74" bestFit="1" customWidth="1"/>
    <col min="7440" max="7440" width="3" style="74" bestFit="1" customWidth="1"/>
    <col min="7441" max="7441" width="21.6640625" style="74" customWidth="1"/>
    <col min="7442" max="7442" width="3" style="74" customWidth="1"/>
    <col min="7443" max="7443" width="1" style="74" customWidth="1"/>
    <col min="7444" max="7681" width="9" style="74"/>
    <col min="7682" max="7682" width="1.109375" style="74" customWidth="1"/>
    <col min="7683" max="7683" width="1.6640625" style="74" customWidth="1"/>
    <col min="7684" max="7689" width="2" style="74" customWidth="1"/>
    <col min="7690" max="7690" width="15.33203125" style="74" customWidth="1"/>
    <col min="7691" max="7691" width="21.6640625" style="74" bestFit="1" customWidth="1"/>
    <col min="7692" max="7692" width="3" style="74" bestFit="1" customWidth="1"/>
    <col min="7693" max="7693" width="21.6640625" style="74" bestFit="1" customWidth="1"/>
    <col min="7694" max="7694" width="3" style="74" bestFit="1" customWidth="1"/>
    <col min="7695" max="7695" width="21.6640625" style="74" bestFit="1" customWidth="1"/>
    <col min="7696" max="7696" width="3" style="74" bestFit="1" customWidth="1"/>
    <col min="7697" max="7697" width="21.6640625" style="74" customWidth="1"/>
    <col min="7698" max="7698" width="3" style="74" customWidth="1"/>
    <col min="7699" max="7699" width="1" style="74" customWidth="1"/>
    <col min="7700" max="7937" width="9" style="74"/>
    <col min="7938" max="7938" width="1.109375" style="74" customWidth="1"/>
    <col min="7939" max="7939" width="1.6640625" style="74" customWidth="1"/>
    <col min="7940" max="7945" width="2" style="74" customWidth="1"/>
    <col min="7946" max="7946" width="15.33203125" style="74" customWidth="1"/>
    <col min="7947" max="7947" width="21.6640625" style="74" bestFit="1" customWidth="1"/>
    <col min="7948" max="7948" width="3" style="74" bestFit="1" customWidth="1"/>
    <col min="7949" max="7949" width="21.6640625" style="74" bestFit="1" customWidth="1"/>
    <col min="7950" max="7950" width="3" style="74" bestFit="1" customWidth="1"/>
    <col min="7951" max="7951" width="21.6640625" style="74" bestFit="1" customWidth="1"/>
    <col min="7952" max="7952" width="3" style="74" bestFit="1" customWidth="1"/>
    <col min="7953" max="7953" width="21.6640625" style="74" customWidth="1"/>
    <col min="7954" max="7954" width="3" style="74" customWidth="1"/>
    <col min="7955" max="7955" width="1" style="74" customWidth="1"/>
    <col min="7956" max="8193" width="9" style="74"/>
    <col min="8194" max="8194" width="1.109375" style="74" customWidth="1"/>
    <col min="8195" max="8195" width="1.6640625" style="74" customWidth="1"/>
    <col min="8196" max="8201" width="2" style="74" customWidth="1"/>
    <col min="8202" max="8202" width="15.33203125" style="74" customWidth="1"/>
    <col min="8203" max="8203" width="21.6640625" style="74" bestFit="1" customWidth="1"/>
    <col min="8204" max="8204" width="3" style="74" bestFit="1" customWidth="1"/>
    <col min="8205" max="8205" width="21.6640625" style="74" bestFit="1" customWidth="1"/>
    <col min="8206" max="8206" width="3" style="74" bestFit="1" customWidth="1"/>
    <col min="8207" max="8207" width="21.6640625" style="74" bestFit="1" customWidth="1"/>
    <col min="8208" max="8208" width="3" style="74" bestFit="1" customWidth="1"/>
    <col min="8209" max="8209" width="21.6640625" style="74" customWidth="1"/>
    <col min="8210" max="8210" width="3" style="74" customWidth="1"/>
    <col min="8211" max="8211" width="1" style="74" customWidth="1"/>
    <col min="8212" max="8449" width="9" style="74"/>
    <col min="8450" max="8450" width="1.109375" style="74" customWidth="1"/>
    <col min="8451" max="8451" width="1.6640625" style="74" customWidth="1"/>
    <col min="8452" max="8457" width="2" style="74" customWidth="1"/>
    <col min="8458" max="8458" width="15.33203125" style="74" customWidth="1"/>
    <col min="8459" max="8459" width="21.6640625" style="74" bestFit="1" customWidth="1"/>
    <col min="8460" max="8460" width="3" style="74" bestFit="1" customWidth="1"/>
    <col min="8461" max="8461" width="21.6640625" style="74" bestFit="1" customWidth="1"/>
    <col min="8462" max="8462" width="3" style="74" bestFit="1" customWidth="1"/>
    <col min="8463" max="8463" width="21.6640625" style="74" bestFit="1" customWidth="1"/>
    <col min="8464" max="8464" width="3" style="74" bestFit="1" customWidth="1"/>
    <col min="8465" max="8465" width="21.6640625" style="74" customWidth="1"/>
    <col min="8466" max="8466" width="3" style="74" customWidth="1"/>
    <col min="8467" max="8467" width="1" style="74" customWidth="1"/>
    <col min="8468" max="8705" width="9" style="74"/>
    <col min="8706" max="8706" width="1.109375" style="74" customWidth="1"/>
    <col min="8707" max="8707" width="1.6640625" style="74" customWidth="1"/>
    <col min="8708" max="8713" width="2" style="74" customWidth="1"/>
    <col min="8714" max="8714" width="15.33203125" style="74" customWidth="1"/>
    <col min="8715" max="8715" width="21.6640625" style="74" bestFit="1" customWidth="1"/>
    <col min="8716" max="8716" width="3" style="74" bestFit="1" customWidth="1"/>
    <col min="8717" max="8717" width="21.6640625" style="74" bestFit="1" customWidth="1"/>
    <col min="8718" max="8718" width="3" style="74" bestFit="1" customWidth="1"/>
    <col min="8719" max="8719" width="21.6640625" style="74" bestFit="1" customWidth="1"/>
    <col min="8720" max="8720" width="3" style="74" bestFit="1" customWidth="1"/>
    <col min="8721" max="8721" width="21.6640625" style="74" customWidth="1"/>
    <col min="8722" max="8722" width="3" style="74" customWidth="1"/>
    <col min="8723" max="8723" width="1" style="74" customWidth="1"/>
    <col min="8724" max="8961" width="9" style="74"/>
    <col min="8962" max="8962" width="1.109375" style="74" customWidth="1"/>
    <col min="8963" max="8963" width="1.6640625" style="74" customWidth="1"/>
    <col min="8964" max="8969" width="2" style="74" customWidth="1"/>
    <col min="8970" max="8970" width="15.33203125" style="74" customWidth="1"/>
    <col min="8971" max="8971" width="21.6640625" style="74" bestFit="1" customWidth="1"/>
    <col min="8972" max="8972" width="3" style="74" bestFit="1" customWidth="1"/>
    <col min="8973" max="8973" width="21.6640625" style="74" bestFit="1" customWidth="1"/>
    <col min="8974" max="8974" width="3" style="74" bestFit="1" customWidth="1"/>
    <col min="8975" max="8975" width="21.6640625" style="74" bestFit="1" customWidth="1"/>
    <col min="8976" max="8976" width="3" style="74" bestFit="1" customWidth="1"/>
    <col min="8977" max="8977" width="21.6640625" style="74" customWidth="1"/>
    <col min="8978" max="8978" width="3" style="74" customWidth="1"/>
    <col min="8979" max="8979" width="1" style="74" customWidth="1"/>
    <col min="8980" max="9217" width="9" style="74"/>
    <col min="9218" max="9218" width="1.109375" style="74" customWidth="1"/>
    <col min="9219" max="9219" width="1.6640625" style="74" customWidth="1"/>
    <col min="9220" max="9225" width="2" style="74" customWidth="1"/>
    <col min="9226" max="9226" width="15.33203125" style="74" customWidth="1"/>
    <col min="9227" max="9227" width="21.6640625" style="74" bestFit="1" customWidth="1"/>
    <col min="9228" max="9228" width="3" style="74" bestFit="1" customWidth="1"/>
    <col min="9229" max="9229" width="21.6640625" style="74" bestFit="1" customWidth="1"/>
    <col min="9230" max="9230" width="3" style="74" bestFit="1" customWidth="1"/>
    <col min="9231" max="9231" width="21.6640625" style="74" bestFit="1" customWidth="1"/>
    <col min="9232" max="9232" width="3" style="74" bestFit="1" customWidth="1"/>
    <col min="9233" max="9233" width="21.6640625" style="74" customWidth="1"/>
    <col min="9234" max="9234" width="3" style="74" customWidth="1"/>
    <col min="9235" max="9235" width="1" style="74" customWidth="1"/>
    <col min="9236" max="9473" width="9" style="74"/>
    <col min="9474" max="9474" width="1.109375" style="74" customWidth="1"/>
    <col min="9475" max="9475" width="1.6640625" style="74" customWidth="1"/>
    <col min="9476" max="9481" width="2" style="74" customWidth="1"/>
    <col min="9482" max="9482" width="15.33203125" style="74" customWidth="1"/>
    <col min="9483" max="9483" width="21.6640625" style="74" bestFit="1" customWidth="1"/>
    <col min="9484" max="9484" width="3" style="74" bestFit="1" customWidth="1"/>
    <col min="9485" max="9485" width="21.6640625" style="74" bestFit="1" customWidth="1"/>
    <col min="9486" max="9486" width="3" style="74" bestFit="1" customWidth="1"/>
    <col min="9487" max="9487" width="21.6640625" style="74" bestFit="1" customWidth="1"/>
    <col min="9488" max="9488" width="3" style="74" bestFit="1" customWidth="1"/>
    <col min="9489" max="9489" width="21.6640625" style="74" customWidth="1"/>
    <col min="9490" max="9490" width="3" style="74" customWidth="1"/>
    <col min="9491" max="9491" width="1" style="74" customWidth="1"/>
    <col min="9492" max="9729" width="9" style="74"/>
    <col min="9730" max="9730" width="1.109375" style="74" customWidth="1"/>
    <col min="9731" max="9731" width="1.6640625" style="74" customWidth="1"/>
    <col min="9732" max="9737" width="2" style="74" customWidth="1"/>
    <col min="9738" max="9738" width="15.33203125" style="74" customWidth="1"/>
    <col min="9739" max="9739" width="21.6640625" style="74" bestFit="1" customWidth="1"/>
    <col min="9740" max="9740" width="3" style="74" bestFit="1" customWidth="1"/>
    <col min="9741" max="9741" width="21.6640625" style="74" bestFit="1" customWidth="1"/>
    <col min="9742" max="9742" width="3" style="74" bestFit="1" customWidth="1"/>
    <col min="9743" max="9743" width="21.6640625" style="74" bestFit="1" customWidth="1"/>
    <col min="9744" max="9744" width="3" style="74" bestFit="1" customWidth="1"/>
    <col min="9745" max="9745" width="21.6640625" style="74" customWidth="1"/>
    <col min="9746" max="9746" width="3" style="74" customWidth="1"/>
    <col min="9747" max="9747" width="1" style="74" customWidth="1"/>
    <col min="9748" max="9985" width="9" style="74"/>
    <col min="9986" max="9986" width="1.109375" style="74" customWidth="1"/>
    <col min="9987" max="9987" width="1.6640625" style="74" customWidth="1"/>
    <col min="9988" max="9993" width="2" style="74" customWidth="1"/>
    <col min="9994" max="9994" width="15.33203125" style="74" customWidth="1"/>
    <col min="9995" max="9995" width="21.6640625" style="74" bestFit="1" customWidth="1"/>
    <col min="9996" max="9996" width="3" style="74" bestFit="1" customWidth="1"/>
    <col min="9997" max="9997" width="21.6640625" style="74" bestFit="1" customWidth="1"/>
    <col min="9998" max="9998" width="3" style="74" bestFit="1" customWidth="1"/>
    <col min="9999" max="9999" width="21.6640625" style="74" bestFit="1" customWidth="1"/>
    <col min="10000" max="10000" width="3" style="74" bestFit="1" customWidth="1"/>
    <col min="10001" max="10001" width="21.6640625" style="74" customWidth="1"/>
    <col min="10002" max="10002" width="3" style="74" customWidth="1"/>
    <col min="10003" max="10003" width="1" style="74" customWidth="1"/>
    <col min="10004" max="10241" width="9" style="74"/>
    <col min="10242" max="10242" width="1.109375" style="74" customWidth="1"/>
    <col min="10243" max="10243" width="1.6640625" style="74" customWidth="1"/>
    <col min="10244" max="10249" width="2" style="74" customWidth="1"/>
    <col min="10250" max="10250" width="15.33203125" style="74" customWidth="1"/>
    <col min="10251" max="10251" width="21.6640625" style="74" bestFit="1" customWidth="1"/>
    <col min="10252" max="10252" width="3" style="74" bestFit="1" customWidth="1"/>
    <col min="10253" max="10253" width="21.6640625" style="74" bestFit="1" customWidth="1"/>
    <col min="10254" max="10254" width="3" style="74" bestFit="1" customWidth="1"/>
    <col min="10255" max="10255" width="21.6640625" style="74" bestFit="1" customWidth="1"/>
    <col min="10256" max="10256" width="3" style="74" bestFit="1" customWidth="1"/>
    <col min="10257" max="10257" width="21.6640625" style="74" customWidth="1"/>
    <col min="10258" max="10258" width="3" style="74" customWidth="1"/>
    <col min="10259" max="10259" width="1" style="74" customWidth="1"/>
    <col min="10260" max="10497" width="9" style="74"/>
    <col min="10498" max="10498" width="1.109375" style="74" customWidth="1"/>
    <col min="10499" max="10499" width="1.6640625" style="74" customWidth="1"/>
    <col min="10500" max="10505" width="2" style="74" customWidth="1"/>
    <col min="10506" max="10506" width="15.33203125" style="74" customWidth="1"/>
    <col min="10507" max="10507" width="21.6640625" style="74" bestFit="1" customWidth="1"/>
    <col min="10508" max="10508" width="3" style="74" bestFit="1" customWidth="1"/>
    <col min="10509" max="10509" width="21.6640625" style="74" bestFit="1" customWidth="1"/>
    <col min="10510" max="10510" width="3" style="74" bestFit="1" customWidth="1"/>
    <col min="10511" max="10511" width="21.6640625" style="74" bestFit="1" customWidth="1"/>
    <col min="10512" max="10512" width="3" style="74" bestFit="1" customWidth="1"/>
    <col min="10513" max="10513" width="21.6640625" style="74" customWidth="1"/>
    <col min="10514" max="10514" width="3" style="74" customWidth="1"/>
    <col min="10515" max="10515" width="1" style="74" customWidth="1"/>
    <col min="10516" max="10753" width="9" style="74"/>
    <col min="10754" max="10754" width="1.109375" style="74" customWidth="1"/>
    <col min="10755" max="10755" width="1.6640625" style="74" customWidth="1"/>
    <col min="10756" max="10761" width="2" style="74" customWidth="1"/>
    <col min="10762" max="10762" width="15.33203125" style="74" customWidth="1"/>
    <col min="10763" max="10763" width="21.6640625" style="74" bestFit="1" customWidth="1"/>
    <col min="10764" max="10764" width="3" style="74" bestFit="1" customWidth="1"/>
    <col min="10765" max="10765" width="21.6640625" style="74" bestFit="1" customWidth="1"/>
    <col min="10766" max="10766" width="3" style="74" bestFit="1" customWidth="1"/>
    <col min="10767" max="10767" width="21.6640625" style="74" bestFit="1" customWidth="1"/>
    <col min="10768" max="10768" width="3" style="74" bestFit="1" customWidth="1"/>
    <col min="10769" max="10769" width="21.6640625" style="74" customWidth="1"/>
    <col min="10770" max="10770" width="3" style="74" customWidth="1"/>
    <col min="10771" max="10771" width="1" style="74" customWidth="1"/>
    <col min="10772" max="11009" width="9" style="74"/>
    <col min="11010" max="11010" width="1.109375" style="74" customWidth="1"/>
    <col min="11011" max="11011" width="1.6640625" style="74" customWidth="1"/>
    <col min="11012" max="11017" width="2" style="74" customWidth="1"/>
    <col min="11018" max="11018" width="15.33203125" style="74" customWidth="1"/>
    <col min="11019" max="11019" width="21.6640625" style="74" bestFit="1" customWidth="1"/>
    <col min="11020" max="11020" width="3" style="74" bestFit="1" customWidth="1"/>
    <col min="11021" max="11021" width="21.6640625" style="74" bestFit="1" customWidth="1"/>
    <col min="11022" max="11022" width="3" style="74" bestFit="1" customWidth="1"/>
    <col min="11023" max="11023" width="21.6640625" style="74" bestFit="1" customWidth="1"/>
    <col min="11024" max="11024" width="3" style="74" bestFit="1" customWidth="1"/>
    <col min="11025" max="11025" width="21.6640625" style="74" customWidth="1"/>
    <col min="11026" max="11026" width="3" style="74" customWidth="1"/>
    <col min="11027" max="11027" width="1" style="74" customWidth="1"/>
    <col min="11028" max="11265" width="9" style="74"/>
    <col min="11266" max="11266" width="1.109375" style="74" customWidth="1"/>
    <col min="11267" max="11267" width="1.6640625" style="74" customWidth="1"/>
    <col min="11268" max="11273" width="2" style="74" customWidth="1"/>
    <col min="11274" max="11274" width="15.33203125" style="74" customWidth="1"/>
    <col min="11275" max="11275" width="21.6640625" style="74" bestFit="1" customWidth="1"/>
    <col min="11276" max="11276" width="3" style="74" bestFit="1" customWidth="1"/>
    <col min="11277" max="11277" width="21.6640625" style="74" bestFit="1" customWidth="1"/>
    <col min="11278" max="11278" width="3" style="74" bestFit="1" customWidth="1"/>
    <col min="11279" max="11279" width="21.6640625" style="74" bestFit="1" customWidth="1"/>
    <col min="11280" max="11280" width="3" style="74" bestFit="1" customWidth="1"/>
    <col min="11281" max="11281" width="21.6640625" style="74" customWidth="1"/>
    <col min="11282" max="11282" width="3" style="74" customWidth="1"/>
    <col min="11283" max="11283" width="1" style="74" customWidth="1"/>
    <col min="11284" max="11521" width="9" style="74"/>
    <col min="11522" max="11522" width="1.109375" style="74" customWidth="1"/>
    <col min="11523" max="11523" width="1.6640625" style="74" customWidth="1"/>
    <col min="11524" max="11529" width="2" style="74" customWidth="1"/>
    <col min="11530" max="11530" width="15.33203125" style="74" customWidth="1"/>
    <col min="11531" max="11531" width="21.6640625" style="74" bestFit="1" customWidth="1"/>
    <col min="11532" max="11532" width="3" style="74" bestFit="1" customWidth="1"/>
    <col min="11533" max="11533" width="21.6640625" style="74" bestFit="1" customWidth="1"/>
    <col min="11534" max="11534" width="3" style="74" bestFit="1" customWidth="1"/>
    <col min="11535" max="11535" width="21.6640625" style="74" bestFit="1" customWidth="1"/>
    <col min="11536" max="11536" width="3" style="74" bestFit="1" customWidth="1"/>
    <col min="11537" max="11537" width="21.6640625" style="74" customWidth="1"/>
    <col min="11538" max="11538" width="3" style="74" customWidth="1"/>
    <col min="11539" max="11539" width="1" style="74" customWidth="1"/>
    <col min="11540" max="11777" width="9" style="74"/>
    <col min="11778" max="11778" width="1.109375" style="74" customWidth="1"/>
    <col min="11779" max="11779" width="1.6640625" style="74" customWidth="1"/>
    <col min="11780" max="11785" width="2" style="74" customWidth="1"/>
    <col min="11786" max="11786" width="15.33203125" style="74" customWidth="1"/>
    <col min="11787" max="11787" width="21.6640625" style="74" bestFit="1" customWidth="1"/>
    <col min="11788" max="11788" width="3" style="74" bestFit="1" customWidth="1"/>
    <col min="11789" max="11789" width="21.6640625" style="74" bestFit="1" customWidth="1"/>
    <col min="11790" max="11790" width="3" style="74" bestFit="1" customWidth="1"/>
    <col min="11791" max="11791" width="21.6640625" style="74" bestFit="1" customWidth="1"/>
    <col min="11792" max="11792" width="3" style="74" bestFit="1" customWidth="1"/>
    <col min="11793" max="11793" width="21.6640625" style="74" customWidth="1"/>
    <col min="11794" max="11794" width="3" style="74" customWidth="1"/>
    <col min="11795" max="11795" width="1" style="74" customWidth="1"/>
    <col min="11796" max="12033" width="9" style="74"/>
    <col min="12034" max="12034" width="1.109375" style="74" customWidth="1"/>
    <col min="12035" max="12035" width="1.6640625" style="74" customWidth="1"/>
    <col min="12036" max="12041" width="2" style="74" customWidth="1"/>
    <col min="12042" max="12042" width="15.33203125" style="74" customWidth="1"/>
    <col min="12043" max="12043" width="21.6640625" style="74" bestFit="1" customWidth="1"/>
    <col min="12044" max="12044" width="3" style="74" bestFit="1" customWidth="1"/>
    <col min="12045" max="12045" width="21.6640625" style="74" bestFit="1" customWidth="1"/>
    <col min="12046" max="12046" width="3" style="74" bestFit="1" customWidth="1"/>
    <col min="12047" max="12047" width="21.6640625" style="74" bestFit="1" customWidth="1"/>
    <col min="12048" max="12048" width="3" style="74" bestFit="1" customWidth="1"/>
    <col min="12049" max="12049" width="21.6640625" style="74" customWidth="1"/>
    <col min="12050" max="12050" width="3" style="74" customWidth="1"/>
    <col min="12051" max="12051" width="1" style="74" customWidth="1"/>
    <col min="12052" max="12289" width="9" style="74"/>
    <col min="12290" max="12290" width="1.109375" style="74" customWidth="1"/>
    <col min="12291" max="12291" width="1.6640625" style="74" customWidth="1"/>
    <col min="12292" max="12297" width="2" style="74" customWidth="1"/>
    <col min="12298" max="12298" width="15.33203125" style="74" customWidth="1"/>
    <col min="12299" max="12299" width="21.6640625" style="74" bestFit="1" customWidth="1"/>
    <col min="12300" max="12300" width="3" style="74" bestFit="1" customWidth="1"/>
    <col min="12301" max="12301" width="21.6640625" style="74" bestFit="1" customWidth="1"/>
    <col min="12302" max="12302" width="3" style="74" bestFit="1" customWidth="1"/>
    <col min="12303" max="12303" width="21.6640625" style="74" bestFit="1" customWidth="1"/>
    <col min="12304" max="12304" width="3" style="74" bestFit="1" customWidth="1"/>
    <col min="12305" max="12305" width="21.6640625" style="74" customWidth="1"/>
    <col min="12306" max="12306" width="3" style="74" customWidth="1"/>
    <col min="12307" max="12307" width="1" style="74" customWidth="1"/>
    <col min="12308" max="12545" width="9" style="74"/>
    <col min="12546" max="12546" width="1.109375" style="74" customWidth="1"/>
    <col min="12547" max="12547" width="1.6640625" style="74" customWidth="1"/>
    <col min="12548" max="12553" width="2" style="74" customWidth="1"/>
    <col min="12554" max="12554" width="15.33203125" style="74" customWidth="1"/>
    <col min="12555" max="12555" width="21.6640625" style="74" bestFit="1" customWidth="1"/>
    <col min="12556" max="12556" width="3" style="74" bestFit="1" customWidth="1"/>
    <col min="12557" max="12557" width="21.6640625" style="74" bestFit="1" customWidth="1"/>
    <col min="12558" max="12558" width="3" style="74" bestFit="1" customWidth="1"/>
    <col min="12559" max="12559" width="21.6640625" style="74" bestFit="1" customWidth="1"/>
    <col min="12560" max="12560" width="3" style="74" bestFit="1" customWidth="1"/>
    <col min="12561" max="12561" width="21.6640625" style="74" customWidth="1"/>
    <col min="12562" max="12562" width="3" style="74" customWidth="1"/>
    <col min="12563" max="12563" width="1" style="74" customWidth="1"/>
    <col min="12564" max="12801" width="9" style="74"/>
    <col min="12802" max="12802" width="1.109375" style="74" customWidth="1"/>
    <col min="12803" max="12803" width="1.6640625" style="74" customWidth="1"/>
    <col min="12804" max="12809" width="2" style="74" customWidth="1"/>
    <col min="12810" max="12810" width="15.33203125" style="74" customWidth="1"/>
    <col min="12811" max="12811" width="21.6640625" style="74" bestFit="1" customWidth="1"/>
    <col min="12812" max="12812" width="3" style="74" bestFit="1" customWidth="1"/>
    <col min="12813" max="12813" width="21.6640625" style="74" bestFit="1" customWidth="1"/>
    <col min="12814" max="12814" width="3" style="74" bestFit="1" customWidth="1"/>
    <col min="12815" max="12815" width="21.6640625" style="74" bestFit="1" customWidth="1"/>
    <col min="12816" max="12816" width="3" style="74" bestFit="1" customWidth="1"/>
    <col min="12817" max="12817" width="21.6640625" style="74" customWidth="1"/>
    <col min="12818" max="12818" width="3" style="74" customWidth="1"/>
    <col min="12819" max="12819" width="1" style="74" customWidth="1"/>
    <col min="12820" max="13057" width="9" style="74"/>
    <col min="13058" max="13058" width="1.109375" style="74" customWidth="1"/>
    <col min="13059" max="13059" width="1.6640625" style="74" customWidth="1"/>
    <col min="13060" max="13065" width="2" style="74" customWidth="1"/>
    <col min="13066" max="13066" width="15.33203125" style="74" customWidth="1"/>
    <col min="13067" max="13067" width="21.6640625" style="74" bestFit="1" customWidth="1"/>
    <col min="13068" max="13068" width="3" style="74" bestFit="1" customWidth="1"/>
    <col min="13069" max="13069" width="21.6640625" style="74" bestFit="1" customWidth="1"/>
    <col min="13070" max="13070" width="3" style="74" bestFit="1" customWidth="1"/>
    <col min="13071" max="13071" width="21.6640625" style="74" bestFit="1" customWidth="1"/>
    <col min="13072" max="13072" width="3" style="74" bestFit="1" customWidth="1"/>
    <col min="13073" max="13073" width="21.6640625" style="74" customWidth="1"/>
    <col min="13074" max="13074" width="3" style="74" customWidth="1"/>
    <col min="13075" max="13075" width="1" style="74" customWidth="1"/>
    <col min="13076" max="13313" width="9" style="74"/>
    <col min="13314" max="13314" width="1.109375" style="74" customWidth="1"/>
    <col min="13315" max="13315" width="1.6640625" style="74" customWidth="1"/>
    <col min="13316" max="13321" width="2" style="74" customWidth="1"/>
    <col min="13322" max="13322" width="15.33203125" style="74" customWidth="1"/>
    <col min="13323" max="13323" width="21.6640625" style="74" bestFit="1" customWidth="1"/>
    <col min="13324" max="13324" width="3" style="74" bestFit="1" customWidth="1"/>
    <col min="13325" max="13325" width="21.6640625" style="74" bestFit="1" customWidth="1"/>
    <col min="13326" max="13326" width="3" style="74" bestFit="1" customWidth="1"/>
    <col min="13327" max="13327" width="21.6640625" style="74" bestFit="1" customWidth="1"/>
    <col min="13328" max="13328" width="3" style="74" bestFit="1" customWidth="1"/>
    <col min="13329" max="13329" width="21.6640625" style="74" customWidth="1"/>
    <col min="13330" max="13330" width="3" style="74" customWidth="1"/>
    <col min="13331" max="13331" width="1" style="74" customWidth="1"/>
    <col min="13332" max="13569" width="9" style="74"/>
    <col min="13570" max="13570" width="1.109375" style="74" customWidth="1"/>
    <col min="13571" max="13571" width="1.6640625" style="74" customWidth="1"/>
    <col min="13572" max="13577" width="2" style="74" customWidth="1"/>
    <col min="13578" max="13578" width="15.33203125" style="74" customWidth="1"/>
    <col min="13579" max="13579" width="21.6640625" style="74" bestFit="1" customWidth="1"/>
    <col min="13580" max="13580" width="3" style="74" bestFit="1" customWidth="1"/>
    <col min="13581" max="13581" width="21.6640625" style="74" bestFit="1" customWidth="1"/>
    <col min="13582" max="13582" width="3" style="74" bestFit="1" customWidth="1"/>
    <col min="13583" max="13583" width="21.6640625" style="74" bestFit="1" customWidth="1"/>
    <col min="13584" max="13584" width="3" style="74" bestFit="1" customWidth="1"/>
    <col min="13585" max="13585" width="21.6640625" style="74" customWidth="1"/>
    <col min="13586" max="13586" width="3" style="74" customWidth="1"/>
    <col min="13587" max="13587" width="1" style="74" customWidth="1"/>
    <col min="13588" max="13825" width="9" style="74"/>
    <col min="13826" max="13826" width="1.109375" style="74" customWidth="1"/>
    <col min="13827" max="13827" width="1.6640625" style="74" customWidth="1"/>
    <col min="13828" max="13833" width="2" style="74" customWidth="1"/>
    <col min="13834" max="13834" width="15.33203125" style="74" customWidth="1"/>
    <col min="13835" max="13835" width="21.6640625" style="74" bestFit="1" customWidth="1"/>
    <col min="13836" max="13836" width="3" style="74" bestFit="1" customWidth="1"/>
    <col min="13837" max="13837" width="21.6640625" style="74" bestFit="1" customWidth="1"/>
    <col min="13838" max="13838" width="3" style="74" bestFit="1" customWidth="1"/>
    <col min="13839" max="13839" width="21.6640625" style="74" bestFit="1" customWidth="1"/>
    <col min="13840" max="13840" width="3" style="74" bestFit="1" customWidth="1"/>
    <col min="13841" max="13841" width="21.6640625" style="74" customWidth="1"/>
    <col min="13842" max="13842" width="3" style="74" customWidth="1"/>
    <col min="13843" max="13843" width="1" style="74" customWidth="1"/>
    <col min="13844" max="14081" width="9" style="74"/>
    <col min="14082" max="14082" width="1.109375" style="74" customWidth="1"/>
    <col min="14083" max="14083" width="1.6640625" style="74" customWidth="1"/>
    <col min="14084" max="14089" width="2" style="74" customWidth="1"/>
    <col min="14090" max="14090" width="15.33203125" style="74" customWidth="1"/>
    <col min="14091" max="14091" width="21.6640625" style="74" bestFit="1" customWidth="1"/>
    <col min="14092" max="14092" width="3" style="74" bestFit="1" customWidth="1"/>
    <col min="14093" max="14093" width="21.6640625" style="74" bestFit="1" customWidth="1"/>
    <col min="14094" max="14094" width="3" style="74" bestFit="1" customWidth="1"/>
    <col min="14095" max="14095" width="21.6640625" style="74" bestFit="1" customWidth="1"/>
    <col min="14096" max="14096" width="3" style="74" bestFit="1" customWidth="1"/>
    <col min="14097" max="14097" width="21.6640625" style="74" customWidth="1"/>
    <col min="14098" max="14098" width="3" style="74" customWidth="1"/>
    <col min="14099" max="14099" width="1" style="74" customWidth="1"/>
    <col min="14100" max="14337" width="9" style="74"/>
    <col min="14338" max="14338" width="1.109375" style="74" customWidth="1"/>
    <col min="14339" max="14339" width="1.6640625" style="74" customWidth="1"/>
    <col min="14340" max="14345" width="2" style="74" customWidth="1"/>
    <col min="14346" max="14346" width="15.33203125" style="74" customWidth="1"/>
    <col min="14347" max="14347" width="21.6640625" style="74" bestFit="1" customWidth="1"/>
    <col min="14348" max="14348" width="3" style="74" bestFit="1" customWidth="1"/>
    <col min="14349" max="14349" width="21.6640625" style="74" bestFit="1" customWidth="1"/>
    <col min="14350" max="14350" width="3" style="74" bestFit="1" customWidth="1"/>
    <col min="14351" max="14351" width="21.6640625" style="74" bestFit="1" customWidth="1"/>
    <col min="14352" max="14352" width="3" style="74" bestFit="1" customWidth="1"/>
    <col min="14353" max="14353" width="21.6640625" style="74" customWidth="1"/>
    <col min="14354" max="14354" width="3" style="74" customWidth="1"/>
    <col min="14355" max="14355" width="1" style="74" customWidth="1"/>
    <col min="14356" max="14593" width="9" style="74"/>
    <col min="14594" max="14594" width="1.109375" style="74" customWidth="1"/>
    <col min="14595" max="14595" width="1.6640625" style="74" customWidth="1"/>
    <col min="14596" max="14601" width="2" style="74" customWidth="1"/>
    <col min="14602" max="14602" width="15.33203125" style="74" customWidth="1"/>
    <col min="14603" max="14603" width="21.6640625" style="74" bestFit="1" customWidth="1"/>
    <col min="14604" max="14604" width="3" style="74" bestFit="1" customWidth="1"/>
    <col min="14605" max="14605" width="21.6640625" style="74" bestFit="1" customWidth="1"/>
    <col min="14606" max="14606" width="3" style="74" bestFit="1" customWidth="1"/>
    <col min="14607" max="14607" width="21.6640625" style="74" bestFit="1" customWidth="1"/>
    <col min="14608" max="14608" width="3" style="74" bestFit="1" customWidth="1"/>
    <col min="14609" max="14609" width="21.6640625" style="74" customWidth="1"/>
    <col min="14610" max="14610" width="3" style="74" customWidth="1"/>
    <col min="14611" max="14611" width="1" style="74" customWidth="1"/>
    <col min="14612" max="14849" width="9" style="74"/>
    <col min="14850" max="14850" width="1.109375" style="74" customWidth="1"/>
    <col min="14851" max="14851" width="1.6640625" style="74" customWidth="1"/>
    <col min="14852" max="14857" width="2" style="74" customWidth="1"/>
    <col min="14858" max="14858" width="15.33203125" style="74" customWidth="1"/>
    <col min="14859" max="14859" width="21.6640625" style="74" bestFit="1" customWidth="1"/>
    <col min="14860" max="14860" width="3" style="74" bestFit="1" customWidth="1"/>
    <col min="14861" max="14861" width="21.6640625" style="74" bestFit="1" customWidth="1"/>
    <col min="14862" max="14862" width="3" style="74" bestFit="1" customWidth="1"/>
    <col min="14863" max="14863" width="21.6640625" style="74" bestFit="1" customWidth="1"/>
    <col min="14864" max="14864" width="3" style="74" bestFit="1" customWidth="1"/>
    <col min="14865" max="14865" width="21.6640625" style="74" customWidth="1"/>
    <col min="14866" max="14866" width="3" style="74" customWidth="1"/>
    <col min="14867" max="14867" width="1" style="74" customWidth="1"/>
    <col min="14868" max="15105" width="9" style="74"/>
    <col min="15106" max="15106" width="1.109375" style="74" customWidth="1"/>
    <col min="15107" max="15107" width="1.6640625" style="74" customWidth="1"/>
    <col min="15108" max="15113" width="2" style="74" customWidth="1"/>
    <col min="15114" max="15114" width="15.33203125" style="74" customWidth="1"/>
    <col min="15115" max="15115" width="21.6640625" style="74" bestFit="1" customWidth="1"/>
    <col min="15116" max="15116" width="3" style="74" bestFit="1" customWidth="1"/>
    <col min="15117" max="15117" width="21.6640625" style="74" bestFit="1" customWidth="1"/>
    <col min="15118" max="15118" width="3" style="74" bestFit="1" customWidth="1"/>
    <col min="15119" max="15119" width="21.6640625" style="74" bestFit="1" customWidth="1"/>
    <col min="15120" max="15120" width="3" style="74" bestFit="1" customWidth="1"/>
    <col min="15121" max="15121" width="21.6640625" style="74" customWidth="1"/>
    <col min="15122" max="15122" width="3" style="74" customWidth="1"/>
    <col min="15123" max="15123" width="1" style="74" customWidth="1"/>
    <col min="15124" max="15361" width="9" style="74"/>
    <col min="15362" max="15362" width="1.109375" style="74" customWidth="1"/>
    <col min="15363" max="15363" width="1.6640625" style="74" customWidth="1"/>
    <col min="15364" max="15369" width="2" style="74" customWidth="1"/>
    <col min="15370" max="15370" width="15.33203125" style="74" customWidth="1"/>
    <col min="15371" max="15371" width="21.6640625" style="74" bestFit="1" customWidth="1"/>
    <col min="15372" max="15372" width="3" style="74" bestFit="1" customWidth="1"/>
    <col min="15373" max="15373" width="21.6640625" style="74" bestFit="1" customWidth="1"/>
    <col min="15374" max="15374" width="3" style="74" bestFit="1" customWidth="1"/>
    <col min="15375" max="15375" width="21.6640625" style="74" bestFit="1" customWidth="1"/>
    <col min="15376" max="15376" width="3" style="74" bestFit="1" customWidth="1"/>
    <col min="15377" max="15377" width="21.6640625" style="74" customWidth="1"/>
    <col min="15378" max="15378" width="3" style="74" customWidth="1"/>
    <col min="15379" max="15379" width="1" style="74" customWidth="1"/>
    <col min="15380" max="15617" width="9" style="74"/>
    <col min="15618" max="15618" width="1.109375" style="74" customWidth="1"/>
    <col min="15619" max="15619" width="1.6640625" style="74" customWidth="1"/>
    <col min="15620" max="15625" width="2" style="74" customWidth="1"/>
    <col min="15626" max="15626" width="15.33203125" style="74" customWidth="1"/>
    <col min="15627" max="15627" width="21.6640625" style="74" bestFit="1" customWidth="1"/>
    <col min="15628" max="15628" width="3" style="74" bestFit="1" customWidth="1"/>
    <col min="15629" max="15629" width="21.6640625" style="74" bestFit="1" customWidth="1"/>
    <col min="15630" max="15630" width="3" style="74" bestFit="1" customWidth="1"/>
    <col min="15631" max="15631" width="21.6640625" style="74" bestFit="1" customWidth="1"/>
    <col min="15632" max="15632" width="3" style="74" bestFit="1" customWidth="1"/>
    <col min="15633" max="15633" width="21.6640625" style="74" customWidth="1"/>
    <col min="15634" max="15634" width="3" style="74" customWidth="1"/>
    <col min="15635" max="15635" width="1" style="74" customWidth="1"/>
    <col min="15636" max="15873" width="9" style="74"/>
    <col min="15874" max="15874" width="1.109375" style="74" customWidth="1"/>
    <col min="15875" max="15875" width="1.6640625" style="74" customWidth="1"/>
    <col min="15876" max="15881" width="2" style="74" customWidth="1"/>
    <col min="15882" max="15882" width="15.33203125" style="74" customWidth="1"/>
    <col min="15883" max="15883" width="21.6640625" style="74" bestFit="1" customWidth="1"/>
    <col min="15884" max="15884" width="3" style="74" bestFit="1" customWidth="1"/>
    <col min="15885" max="15885" width="21.6640625" style="74" bestFit="1" customWidth="1"/>
    <col min="15886" max="15886" width="3" style="74" bestFit="1" customWidth="1"/>
    <col min="15887" max="15887" width="21.6640625" style="74" bestFit="1" customWidth="1"/>
    <col min="15888" max="15888" width="3" style="74" bestFit="1" customWidth="1"/>
    <col min="15889" max="15889" width="21.6640625" style="74" customWidth="1"/>
    <col min="15890" max="15890" width="3" style="74" customWidth="1"/>
    <col min="15891" max="15891" width="1" style="74" customWidth="1"/>
    <col min="15892" max="16129" width="9" style="74"/>
    <col min="16130" max="16130" width="1.109375" style="74" customWidth="1"/>
    <col min="16131" max="16131" width="1.6640625" style="74" customWidth="1"/>
    <col min="16132" max="16137" width="2" style="74" customWidth="1"/>
    <col min="16138" max="16138" width="15.33203125" style="74" customWidth="1"/>
    <col min="16139" max="16139" width="21.6640625" style="74" bestFit="1" customWidth="1"/>
    <col min="16140" max="16140" width="3" style="74" bestFit="1" customWidth="1"/>
    <col min="16141" max="16141" width="21.6640625" style="74" bestFit="1" customWidth="1"/>
    <col min="16142" max="16142" width="3" style="74" bestFit="1" customWidth="1"/>
    <col min="16143" max="16143" width="21.6640625" style="74" bestFit="1" customWidth="1"/>
    <col min="16144" max="16144" width="3" style="74" bestFit="1" customWidth="1"/>
    <col min="16145" max="16145" width="21.6640625" style="74" customWidth="1"/>
    <col min="16146" max="16146" width="3" style="74" customWidth="1"/>
    <col min="16147" max="16147" width="1" style="74" customWidth="1"/>
    <col min="16148" max="16384" width="9" style="74"/>
  </cols>
  <sheetData>
    <row r="2" spans="1:24" ht="23.4" x14ac:dyDescent="0.3">
      <c r="B2" s="73"/>
      <c r="C2" s="237" t="s">
        <v>358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24" ht="16.2" x14ac:dyDescent="0.2">
      <c r="B3" s="75"/>
      <c r="C3" s="238" t="s">
        <v>355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24" ht="16.2" x14ac:dyDescent="0.2">
      <c r="B4" s="75"/>
      <c r="C4" s="238" t="s">
        <v>356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</row>
    <row r="5" spans="1:24" ht="15.75" customHeight="1" thickBot="1" x14ac:dyDescent="0.25">
      <c r="B5" s="76"/>
      <c r="C5" s="77"/>
      <c r="D5" s="77"/>
      <c r="E5" s="77"/>
      <c r="F5" s="77"/>
      <c r="G5" s="77"/>
      <c r="H5" s="77"/>
      <c r="I5" s="77"/>
      <c r="J5" s="78"/>
      <c r="K5" s="77"/>
      <c r="L5" s="78"/>
      <c r="M5" s="77"/>
      <c r="N5" s="77"/>
      <c r="O5" s="77"/>
      <c r="P5" s="205" t="s">
        <v>353</v>
      </c>
      <c r="Q5" s="77"/>
      <c r="R5" s="78"/>
    </row>
    <row r="6" spans="1:24" ht="12.75" customHeight="1" x14ac:dyDescent="0.2">
      <c r="B6" s="79"/>
      <c r="C6" s="239" t="s">
        <v>0</v>
      </c>
      <c r="D6" s="240"/>
      <c r="E6" s="240"/>
      <c r="F6" s="240"/>
      <c r="G6" s="240"/>
      <c r="H6" s="240"/>
      <c r="I6" s="240"/>
      <c r="J6" s="241"/>
      <c r="K6" s="245" t="s">
        <v>344</v>
      </c>
      <c r="L6" s="240"/>
      <c r="M6" s="80"/>
      <c r="N6" s="80"/>
      <c r="O6" s="80"/>
      <c r="P6" s="81"/>
      <c r="Q6" s="80"/>
      <c r="R6" s="81"/>
    </row>
    <row r="7" spans="1:24" ht="29.25" customHeight="1" thickBot="1" x14ac:dyDescent="0.25">
      <c r="A7" s="72" t="s">
        <v>330</v>
      </c>
      <c r="B7" s="79"/>
      <c r="C7" s="242"/>
      <c r="D7" s="243"/>
      <c r="E7" s="243"/>
      <c r="F7" s="243"/>
      <c r="G7" s="243"/>
      <c r="H7" s="243"/>
      <c r="I7" s="243"/>
      <c r="J7" s="244"/>
      <c r="K7" s="246"/>
      <c r="L7" s="243"/>
      <c r="M7" s="247" t="s">
        <v>345</v>
      </c>
      <c r="N7" s="248"/>
      <c r="O7" s="247" t="s">
        <v>346</v>
      </c>
      <c r="P7" s="249"/>
      <c r="Q7" s="250" t="s">
        <v>148</v>
      </c>
      <c r="R7" s="249"/>
    </row>
    <row r="8" spans="1:24" ht="15.9" customHeight="1" x14ac:dyDescent="0.2">
      <c r="A8" s="72" t="s">
        <v>212</v>
      </c>
      <c r="B8" s="82"/>
      <c r="C8" s="83" t="s">
        <v>213</v>
      </c>
      <c r="D8" s="84"/>
      <c r="E8" s="84"/>
      <c r="F8" s="84"/>
      <c r="G8" s="84"/>
      <c r="H8" s="84"/>
      <c r="I8" s="84"/>
      <c r="J8" s="85"/>
      <c r="K8" s="86">
        <v>19747965</v>
      </c>
      <c r="L8" s="87"/>
      <c r="M8" s="86">
        <v>29183466</v>
      </c>
      <c r="N8" s="88"/>
      <c r="O8" s="86">
        <v>-9435501</v>
      </c>
      <c r="P8" s="90"/>
      <c r="Q8" s="89" t="s">
        <v>359</v>
      </c>
      <c r="R8" s="90"/>
      <c r="U8" s="208">
        <f t="shared" ref="U8:U13" si="0">IF(COUNTIF(V8:X8,"-")=COUNTA(V8:X8),"-",SUM(V8:X8))</f>
        <v>19747964755</v>
      </c>
      <c r="V8" s="208">
        <v>29183465989</v>
      </c>
      <c r="W8" s="208">
        <v>-9435501234</v>
      </c>
      <c r="X8" s="208" t="s">
        <v>11</v>
      </c>
    </row>
    <row r="9" spans="1:24" ht="15.9" customHeight="1" x14ac:dyDescent="0.2">
      <c r="A9" s="72" t="s">
        <v>214</v>
      </c>
      <c r="B9" s="82"/>
      <c r="C9" s="21"/>
      <c r="D9" s="16" t="s">
        <v>215</v>
      </c>
      <c r="E9" s="16"/>
      <c r="F9" s="16"/>
      <c r="G9" s="16"/>
      <c r="H9" s="16"/>
      <c r="I9" s="16"/>
      <c r="J9" s="79"/>
      <c r="K9" s="91">
        <v>-8035151</v>
      </c>
      <c r="L9" s="92"/>
      <c r="M9" s="255"/>
      <c r="N9" s="256"/>
      <c r="O9" s="91">
        <v>-8035151</v>
      </c>
      <c r="P9" s="97"/>
      <c r="Q9" s="94" t="s">
        <v>359</v>
      </c>
      <c r="R9" s="95"/>
      <c r="U9" s="208">
        <f t="shared" si="0"/>
        <v>-8035150838</v>
      </c>
      <c r="V9" s="208" t="s">
        <v>11</v>
      </c>
      <c r="W9" s="208">
        <v>-8035150838</v>
      </c>
      <c r="X9" s="208" t="s">
        <v>11</v>
      </c>
    </row>
    <row r="10" spans="1:24" ht="15.9" customHeight="1" x14ac:dyDescent="0.2">
      <c r="A10" s="72" t="s">
        <v>216</v>
      </c>
      <c r="B10" s="79"/>
      <c r="C10" s="96"/>
      <c r="D10" s="79" t="s">
        <v>217</v>
      </c>
      <c r="E10" s="79"/>
      <c r="F10" s="79"/>
      <c r="G10" s="79"/>
      <c r="H10" s="79"/>
      <c r="I10" s="79"/>
      <c r="J10" s="79"/>
      <c r="K10" s="91">
        <v>7788430</v>
      </c>
      <c r="L10" s="92"/>
      <c r="M10" s="257"/>
      <c r="N10" s="258"/>
      <c r="O10" s="91">
        <v>7788430</v>
      </c>
      <c r="P10" s="97"/>
      <c r="Q10" s="94" t="s">
        <v>11</v>
      </c>
      <c r="R10" s="97"/>
      <c r="U10" s="208">
        <f t="shared" si="0"/>
        <v>7788430422</v>
      </c>
      <c r="V10" s="208" t="s">
        <v>11</v>
      </c>
      <c r="W10" s="208">
        <f>IF(COUNTIF(W11:W12,"-")=COUNTA(W11:W12),"-",SUM(W11:W12))</f>
        <v>7788430422</v>
      </c>
      <c r="X10" s="208" t="s">
        <v>11</v>
      </c>
    </row>
    <row r="11" spans="1:24" ht="15.9" customHeight="1" x14ac:dyDescent="0.2">
      <c r="A11" s="72" t="s">
        <v>218</v>
      </c>
      <c r="B11" s="79"/>
      <c r="C11" s="98"/>
      <c r="D11" s="79"/>
      <c r="E11" s="99" t="s">
        <v>219</v>
      </c>
      <c r="F11" s="99"/>
      <c r="G11" s="99"/>
      <c r="H11" s="99"/>
      <c r="I11" s="99"/>
      <c r="J11" s="79"/>
      <c r="K11" s="91">
        <v>4894777</v>
      </c>
      <c r="L11" s="92"/>
      <c r="M11" s="257"/>
      <c r="N11" s="258"/>
      <c r="O11" s="91">
        <v>4894777</v>
      </c>
      <c r="P11" s="97"/>
      <c r="Q11" s="94" t="s">
        <v>359</v>
      </c>
      <c r="R11" s="97"/>
      <c r="U11" s="208">
        <f t="shared" si="0"/>
        <v>4894777291</v>
      </c>
      <c r="V11" s="208" t="s">
        <v>11</v>
      </c>
      <c r="W11" s="208">
        <v>4894777291</v>
      </c>
      <c r="X11" s="208" t="s">
        <v>11</v>
      </c>
    </row>
    <row r="12" spans="1:24" ht="15.9" customHeight="1" x14ac:dyDescent="0.2">
      <c r="A12" s="72" t="s">
        <v>220</v>
      </c>
      <c r="B12" s="79"/>
      <c r="C12" s="100"/>
      <c r="D12" s="101"/>
      <c r="E12" s="101" t="s">
        <v>221</v>
      </c>
      <c r="F12" s="101"/>
      <c r="G12" s="101"/>
      <c r="H12" s="101"/>
      <c r="I12" s="101"/>
      <c r="J12" s="102"/>
      <c r="K12" s="103">
        <v>2893653</v>
      </c>
      <c r="L12" s="104"/>
      <c r="M12" s="259"/>
      <c r="N12" s="260"/>
      <c r="O12" s="103">
        <v>2893653</v>
      </c>
      <c r="P12" s="107"/>
      <c r="Q12" s="106" t="s">
        <v>359</v>
      </c>
      <c r="R12" s="107"/>
      <c r="U12" s="208">
        <f t="shared" si="0"/>
        <v>2893653131</v>
      </c>
      <c r="V12" s="208" t="s">
        <v>11</v>
      </c>
      <c r="W12" s="208">
        <v>2893653131</v>
      </c>
      <c r="X12" s="208" t="s">
        <v>11</v>
      </c>
    </row>
    <row r="13" spans="1:24" ht="15.9" customHeight="1" x14ac:dyDescent="0.2">
      <c r="A13" s="72" t="s">
        <v>222</v>
      </c>
      <c r="B13" s="79"/>
      <c r="C13" s="108"/>
      <c r="D13" s="109" t="s">
        <v>223</v>
      </c>
      <c r="E13" s="110"/>
      <c r="F13" s="109"/>
      <c r="G13" s="109"/>
      <c r="H13" s="109"/>
      <c r="I13" s="109"/>
      <c r="J13" s="111"/>
      <c r="K13" s="112">
        <v>-246720</v>
      </c>
      <c r="L13" s="113" t="s">
        <v>357</v>
      </c>
      <c r="M13" s="261"/>
      <c r="N13" s="262"/>
      <c r="O13" s="112">
        <v>-246720</v>
      </c>
      <c r="P13" s="115" t="s">
        <v>357</v>
      </c>
      <c r="Q13" s="114" t="s">
        <v>11</v>
      </c>
      <c r="R13" s="115"/>
      <c r="U13" s="208">
        <f t="shared" si="0"/>
        <v>-246720416</v>
      </c>
      <c r="V13" s="208" t="s">
        <v>11</v>
      </c>
      <c r="W13" s="208">
        <f>IF(COUNTIF(W9:W10,"-")=COUNTA(W9:W10),"-",SUM(W9:W10))</f>
        <v>-246720416</v>
      </c>
      <c r="X13" s="208" t="s">
        <v>11</v>
      </c>
    </row>
    <row r="14" spans="1:24" ht="15.9" customHeight="1" x14ac:dyDescent="0.2">
      <c r="A14" s="72" t="s">
        <v>224</v>
      </c>
      <c r="B14" s="79"/>
      <c r="C14" s="21"/>
      <c r="D14" s="116" t="s">
        <v>347</v>
      </c>
      <c r="E14" s="116"/>
      <c r="F14" s="116"/>
      <c r="G14" s="99"/>
      <c r="H14" s="99"/>
      <c r="I14" s="99"/>
      <c r="J14" s="79"/>
      <c r="K14" s="251"/>
      <c r="L14" s="252"/>
      <c r="M14" s="91">
        <v>-442966</v>
      </c>
      <c r="N14" s="93" t="s">
        <v>357</v>
      </c>
      <c r="O14" s="91">
        <v>442966</v>
      </c>
      <c r="P14" s="97" t="s">
        <v>357</v>
      </c>
      <c r="Q14" s="263" t="s">
        <v>11</v>
      </c>
      <c r="R14" s="264"/>
      <c r="U14" s="208">
        <v>0</v>
      </c>
      <c r="V14" s="208">
        <f>IF(COUNTA(V15:V18)=COUNTIF(V15:V18,"-"),"-",SUM(V15,V17,V16,V18))</f>
        <v>-442966423</v>
      </c>
      <c r="W14" s="208">
        <f>IF(COUNTA(W15:W18)=COUNTIF(W15:W18,"-"),"-",SUM(W15,W17,W16,W18))</f>
        <v>442966423</v>
      </c>
      <c r="X14" s="208" t="s">
        <v>11</v>
      </c>
    </row>
    <row r="15" spans="1:24" ht="15.9" customHeight="1" x14ac:dyDescent="0.2">
      <c r="A15" s="72" t="s">
        <v>225</v>
      </c>
      <c r="B15" s="79"/>
      <c r="C15" s="21"/>
      <c r="D15" s="116"/>
      <c r="E15" s="116" t="s">
        <v>226</v>
      </c>
      <c r="F15" s="99"/>
      <c r="G15" s="99"/>
      <c r="H15" s="99"/>
      <c r="I15" s="99"/>
      <c r="J15" s="79"/>
      <c r="K15" s="251"/>
      <c r="L15" s="252"/>
      <c r="M15" s="91">
        <v>1129844</v>
      </c>
      <c r="N15" s="93"/>
      <c r="O15" s="91">
        <v>-1129844</v>
      </c>
      <c r="P15" s="97"/>
      <c r="Q15" s="253" t="s">
        <v>11</v>
      </c>
      <c r="R15" s="254"/>
      <c r="U15" s="208">
        <v>0</v>
      </c>
      <c r="V15" s="208">
        <v>1129844245</v>
      </c>
      <c r="W15" s="208">
        <v>-1129844245</v>
      </c>
      <c r="X15" s="208" t="s">
        <v>11</v>
      </c>
    </row>
    <row r="16" spans="1:24" ht="15.9" customHeight="1" x14ac:dyDescent="0.2">
      <c r="A16" s="72" t="s">
        <v>227</v>
      </c>
      <c r="B16" s="79"/>
      <c r="C16" s="21"/>
      <c r="D16" s="116"/>
      <c r="E16" s="116" t="s">
        <v>228</v>
      </c>
      <c r="F16" s="116"/>
      <c r="G16" s="99"/>
      <c r="H16" s="99"/>
      <c r="I16" s="99"/>
      <c r="J16" s="79"/>
      <c r="K16" s="251"/>
      <c r="L16" s="252"/>
      <c r="M16" s="91">
        <v>-1589440</v>
      </c>
      <c r="N16" s="93"/>
      <c r="O16" s="91">
        <v>1589440</v>
      </c>
      <c r="P16" s="97"/>
      <c r="Q16" s="253" t="s">
        <v>11</v>
      </c>
      <c r="R16" s="254"/>
      <c r="U16" s="208">
        <v>0</v>
      </c>
      <c r="V16" s="208">
        <v>-1589440427</v>
      </c>
      <c r="W16" s="208">
        <v>1589440427</v>
      </c>
      <c r="X16" s="208" t="s">
        <v>11</v>
      </c>
    </row>
    <row r="17" spans="1:24" ht="15.9" customHeight="1" x14ac:dyDescent="0.2">
      <c r="A17" s="72" t="s">
        <v>229</v>
      </c>
      <c r="B17" s="79"/>
      <c r="C17" s="21"/>
      <c r="D17" s="116"/>
      <c r="E17" s="116" t="s">
        <v>230</v>
      </c>
      <c r="F17" s="116"/>
      <c r="G17" s="99"/>
      <c r="H17" s="99"/>
      <c r="I17" s="99"/>
      <c r="J17" s="79"/>
      <c r="K17" s="251"/>
      <c r="L17" s="252"/>
      <c r="M17" s="91">
        <v>778760</v>
      </c>
      <c r="N17" s="93"/>
      <c r="O17" s="91">
        <v>-778760</v>
      </c>
      <c r="P17" s="97"/>
      <c r="Q17" s="253" t="s">
        <v>11</v>
      </c>
      <c r="R17" s="254"/>
      <c r="U17" s="208">
        <v>0</v>
      </c>
      <c r="V17" s="208">
        <v>778760377</v>
      </c>
      <c r="W17" s="208">
        <v>-778760377</v>
      </c>
      <c r="X17" s="208" t="s">
        <v>11</v>
      </c>
    </row>
    <row r="18" spans="1:24" ht="15.9" customHeight="1" x14ac:dyDescent="0.2">
      <c r="A18" s="72" t="s">
        <v>231</v>
      </c>
      <c r="B18" s="79"/>
      <c r="C18" s="21"/>
      <c r="D18" s="116"/>
      <c r="E18" s="116" t="s">
        <v>232</v>
      </c>
      <c r="F18" s="116"/>
      <c r="G18" s="99"/>
      <c r="H18" s="17"/>
      <c r="I18" s="99"/>
      <c r="J18" s="79"/>
      <c r="K18" s="251"/>
      <c r="L18" s="252"/>
      <c r="M18" s="91">
        <v>-762131</v>
      </c>
      <c r="N18" s="93"/>
      <c r="O18" s="91">
        <v>762131</v>
      </c>
      <c r="P18" s="97"/>
      <c r="Q18" s="253" t="s">
        <v>11</v>
      </c>
      <c r="R18" s="254"/>
      <c r="U18" s="208">
        <v>0</v>
      </c>
      <c r="V18" s="208">
        <v>-762130618</v>
      </c>
      <c r="W18" s="208">
        <v>762130618</v>
      </c>
      <c r="X18" s="208" t="s">
        <v>11</v>
      </c>
    </row>
    <row r="19" spans="1:24" ht="15.9" customHeight="1" x14ac:dyDescent="0.2">
      <c r="A19" s="72" t="s">
        <v>233</v>
      </c>
      <c r="B19" s="79"/>
      <c r="C19" s="21"/>
      <c r="D19" s="116" t="s">
        <v>234</v>
      </c>
      <c r="E19" s="99"/>
      <c r="F19" s="99"/>
      <c r="G19" s="99"/>
      <c r="H19" s="99"/>
      <c r="I19" s="99"/>
      <c r="J19" s="79"/>
      <c r="K19" s="91">
        <v>3</v>
      </c>
      <c r="L19" s="92"/>
      <c r="M19" s="91">
        <v>3</v>
      </c>
      <c r="N19" s="93"/>
      <c r="O19" s="257"/>
      <c r="P19" s="267"/>
      <c r="Q19" s="268" t="s">
        <v>11</v>
      </c>
      <c r="R19" s="267"/>
      <c r="U19" s="208">
        <f>IF(COUNTIF(V19:X19,"-")=COUNTA(V19:X19),"-",SUM(V19:X19))</f>
        <v>2700</v>
      </c>
      <c r="V19" s="208">
        <v>2700</v>
      </c>
      <c r="W19" s="208" t="s">
        <v>11</v>
      </c>
      <c r="X19" s="208" t="s">
        <v>11</v>
      </c>
    </row>
    <row r="20" spans="1:24" ht="15.9" customHeight="1" x14ac:dyDescent="0.2">
      <c r="A20" s="72" t="s">
        <v>235</v>
      </c>
      <c r="B20" s="79"/>
      <c r="C20" s="21"/>
      <c r="D20" s="116" t="s">
        <v>236</v>
      </c>
      <c r="E20" s="116"/>
      <c r="F20" s="99"/>
      <c r="G20" s="99"/>
      <c r="H20" s="99"/>
      <c r="I20" s="99"/>
      <c r="J20" s="79"/>
      <c r="K20" s="91">
        <v>-648</v>
      </c>
      <c r="L20" s="92"/>
      <c r="M20" s="91">
        <v>-648</v>
      </c>
      <c r="N20" s="93"/>
      <c r="O20" s="257"/>
      <c r="P20" s="267"/>
      <c r="Q20" s="268" t="s">
        <v>11</v>
      </c>
      <c r="R20" s="267"/>
      <c r="U20" s="208">
        <f>IF(COUNTIF(V20:X20,"-")=COUNTA(V20:X20),"-",SUM(V20:X20))</f>
        <v>-647732</v>
      </c>
      <c r="V20" s="208">
        <v>-647732</v>
      </c>
      <c r="W20" s="208" t="s">
        <v>11</v>
      </c>
      <c r="X20" s="208" t="s">
        <v>11</v>
      </c>
    </row>
    <row r="21" spans="1:24" ht="15.9" customHeight="1" x14ac:dyDescent="0.2">
      <c r="A21" s="72" t="s">
        <v>238</v>
      </c>
      <c r="B21" s="79"/>
      <c r="C21" s="100"/>
      <c r="D21" s="101" t="s">
        <v>44</v>
      </c>
      <c r="E21" s="101"/>
      <c r="F21" s="101"/>
      <c r="G21" s="117"/>
      <c r="H21" s="117"/>
      <c r="I21" s="117"/>
      <c r="J21" s="102"/>
      <c r="K21" s="103">
        <v>733673</v>
      </c>
      <c r="L21" s="104"/>
      <c r="M21" s="103">
        <v>6617541</v>
      </c>
      <c r="N21" s="105"/>
      <c r="O21" s="103">
        <v>-5883868</v>
      </c>
      <c r="P21" s="107"/>
      <c r="Q21" s="265" t="s">
        <v>11</v>
      </c>
      <c r="R21" s="266"/>
      <c r="S21" s="118"/>
      <c r="U21" s="208">
        <f>IF(COUNTIF(V21:X21,"-")=COUNTA(V21:X21),"-",SUM(V21:X21))</f>
        <v>733673302</v>
      </c>
      <c r="V21" s="208">
        <v>6617541012</v>
      </c>
      <c r="W21" s="208">
        <v>-5883867710</v>
      </c>
      <c r="X21" s="208" t="s">
        <v>11</v>
      </c>
    </row>
    <row r="22" spans="1:24" ht="15.9" customHeight="1" thickBot="1" x14ac:dyDescent="0.25">
      <c r="A22" s="72" t="s">
        <v>239</v>
      </c>
      <c r="B22" s="79"/>
      <c r="C22" s="119"/>
      <c r="D22" s="120" t="s">
        <v>240</v>
      </c>
      <c r="E22" s="120"/>
      <c r="F22" s="121"/>
      <c r="G22" s="121"/>
      <c r="H22" s="122"/>
      <c r="I22" s="121"/>
      <c r="J22" s="123"/>
      <c r="K22" s="124">
        <v>486308</v>
      </c>
      <c r="L22" s="125"/>
      <c r="M22" s="124">
        <v>6173930</v>
      </c>
      <c r="N22" s="126"/>
      <c r="O22" s="124">
        <v>-5687622</v>
      </c>
      <c r="P22" s="206"/>
      <c r="Q22" s="127" t="s">
        <v>11</v>
      </c>
      <c r="R22" s="128"/>
      <c r="S22" s="118"/>
      <c r="U22" s="208">
        <f>IF(COUNTIF(V22:X22,"-")=COUNTA(V22:X22),"-",SUM(V22:X22))</f>
        <v>486307854</v>
      </c>
      <c r="V22" s="208">
        <f>IF(AND(V14="-",COUNTIF(V19:V20,"-")=COUNTA(V19:V20),V21="-"),"-",SUM(V14,V19:V20,V21))</f>
        <v>6173929557</v>
      </c>
      <c r="W22" s="208">
        <f>IF(AND(W13="-",W14="-",COUNTIF(W19:W20,"-")=COUNTA(W19:W20),W21="-"),"-",SUM(W13,W14,W19:W20,W21))</f>
        <v>-5687621703</v>
      </c>
      <c r="X22" s="208" t="s">
        <v>11</v>
      </c>
    </row>
    <row r="23" spans="1:24" ht="15.9" customHeight="1" thickBot="1" x14ac:dyDescent="0.25">
      <c r="A23" s="72" t="s">
        <v>241</v>
      </c>
      <c r="B23" s="79"/>
      <c r="C23" s="129" t="s">
        <v>242</v>
      </c>
      <c r="D23" s="130"/>
      <c r="E23" s="130"/>
      <c r="F23" s="130"/>
      <c r="G23" s="131"/>
      <c r="H23" s="131"/>
      <c r="I23" s="131"/>
      <c r="J23" s="132"/>
      <c r="K23" s="133">
        <v>20234273</v>
      </c>
      <c r="L23" s="134"/>
      <c r="M23" s="133">
        <v>35357396</v>
      </c>
      <c r="N23" s="135"/>
      <c r="O23" s="133">
        <v>-15123123</v>
      </c>
      <c r="P23" s="207"/>
      <c r="Q23" s="136" t="s">
        <v>11</v>
      </c>
      <c r="R23" s="137"/>
      <c r="S23" s="118"/>
      <c r="U23" s="208">
        <f>IF(COUNTIF(V23:X23,"-")=COUNTA(V23:X23),"-",SUM(V23:X23))</f>
        <v>20234272609</v>
      </c>
      <c r="V23" s="208">
        <v>35357395546</v>
      </c>
      <c r="W23" s="208">
        <v>-15123122937</v>
      </c>
      <c r="X23" s="208" t="s">
        <v>11</v>
      </c>
    </row>
    <row r="24" spans="1:24" ht="6.75" customHeight="1" x14ac:dyDescent="0.2">
      <c r="B24" s="79"/>
      <c r="C24" s="138"/>
      <c r="D24" s="139"/>
      <c r="E24" s="139"/>
      <c r="F24" s="139"/>
      <c r="G24" s="139"/>
      <c r="H24" s="139"/>
      <c r="I24" s="139"/>
      <c r="J24" s="139"/>
      <c r="K24" s="79"/>
      <c r="L24" s="79"/>
      <c r="M24" s="79"/>
      <c r="N24" s="79"/>
      <c r="O24" s="79"/>
      <c r="P24" s="79"/>
      <c r="Q24" s="79"/>
      <c r="R24" s="16"/>
      <c r="S24" s="118"/>
    </row>
    <row r="25" spans="1:24" ht="15.6" customHeight="1" x14ac:dyDescent="0.2">
      <c r="B25" s="79"/>
      <c r="C25" s="140"/>
      <c r="D25" s="141" t="s">
        <v>343</v>
      </c>
      <c r="F25" s="82"/>
      <c r="G25" s="77"/>
      <c r="H25" s="82"/>
      <c r="I25" s="82"/>
      <c r="J25" s="140"/>
      <c r="K25" s="79"/>
      <c r="L25" s="79"/>
      <c r="M25" s="79"/>
      <c r="N25" s="79"/>
      <c r="O25" s="79"/>
      <c r="P25" s="79"/>
      <c r="Q25" s="79"/>
      <c r="R25" s="16"/>
      <c r="S25" s="11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AF34-43A0-414F-ADEA-BD88BC387B0B}">
  <sheetPr codeName="Sheet8">
    <pageSetUpPr fitToPage="1"/>
  </sheetPr>
  <dimension ref="A1:BJ62"/>
  <sheetViews>
    <sheetView topLeftCell="B1" zoomScale="85" zoomScaleNormal="85" workbookViewId="0">
      <selection activeCell="B1" sqref="B1"/>
    </sheetView>
  </sheetViews>
  <sheetFormatPr defaultColWidth="9"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5" customWidth="1"/>
    <col min="16" max="16" width="9" style="5"/>
    <col min="17" max="17" width="0" style="5" hidden="1" customWidth="1"/>
    <col min="18" max="257" width="9" style="5"/>
    <col min="258" max="258" width="0.77734375" style="5" customWidth="1"/>
    <col min="259" max="267" width="2.109375" style="5" customWidth="1"/>
    <col min="268" max="268" width="13.21875" style="5" customWidth="1"/>
    <col min="269" max="269" width="21.6640625" style="5" bestFit="1" customWidth="1"/>
    <col min="270" max="270" width="3" style="5" customWidth="1"/>
    <col min="271" max="271" width="0.77734375" style="5" customWidth="1"/>
    <col min="272" max="513" width="9" style="5"/>
    <col min="514" max="514" width="0.77734375" style="5" customWidth="1"/>
    <col min="515" max="523" width="2.109375" style="5" customWidth="1"/>
    <col min="524" max="524" width="13.21875" style="5" customWidth="1"/>
    <col min="525" max="525" width="21.6640625" style="5" bestFit="1" customWidth="1"/>
    <col min="526" max="526" width="3" style="5" customWidth="1"/>
    <col min="527" max="527" width="0.77734375" style="5" customWidth="1"/>
    <col min="528" max="769" width="9" style="5"/>
    <col min="770" max="770" width="0.77734375" style="5" customWidth="1"/>
    <col min="771" max="779" width="2.109375" style="5" customWidth="1"/>
    <col min="780" max="780" width="13.21875" style="5" customWidth="1"/>
    <col min="781" max="781" width="21.6640625" style="5" bestFit="1" customWidth="1"/>
    <col min="782" max="782" width="3" style="5" customWidth="1"/>
    <col min="783" max="783" width="0.77734375" style="5" customWidth="1"/>
    <col min="784" max="1025" width="9" style="5"/>
    <col min="1026" max="1026" width="0.77734375" style="5" customWidth="1"/>
    <col min="1027" max="1035" width="2.109375" style="5" customWidth="1"/>
    <col min="1036" max="1036" width="13.21875" style="5" customWidth="1"/>
    <col min="1037" max="1037" width="21.6640625" style="5" bestFit="1" customWidth="1"/>
    <col min="1038" max="1038" width="3" style="5" customWidth="1"/>
    <col min="1039" max="1039" width="0.77734375" style="5" customWidth="1"/>
    <col min="1040" max="1281" width="9" style="5"/>
    <col min="1282" max="1282" width="0.77734375" style="5" customWidth="1"/>
    <col min="1283" max="1291" width="2.109375" style="5" customWidth="1"/>
    <col min="1292" max="1292" width="13.21875" style="5" customWidth="1"/>
    <col min="1293" max="1293" width="21.6640625" style="5" bestFit="1" customWidth="1"/>
    <col min="1294" max="1294" width="3" style="5" customWidth="1"/>
    <col min="1295" max="1295" width="0.77734375" style="5" customWidth="1"/>
    <col min="1296" max="1537" width="9" style="5"/>
    <col min="1538" max="1538" width="0.77734375" style="5" customWidth="1"/>
    <col min="1539" max="1547" width="2.109375" style="5" customWidth="1"/>
    <col min="1548" max="1548" width="13.21875" style="5" customWidth="1"/>
    <col min="1549" max="1549" width="21.6640625" style="5" bestFit="1" customWidth="1"/>
    <col min="1550" max="1550" width="3" style="5" customWidth="1"/>
    <col min="1551" max="1551" width="0.77734375" style="5" customWidth="1"/>
    <col min="1552" max="1793" width="9" style="5"/>
    <col min="1794" max="1794" width="0.77734375" style="5" customWidth="1"/>
    <col min="1795" max="1803" width="2.109375" style="5" customWidth="1"/>
    <col min="1804" max="1804" width="13.21875" style="5" customWidth="1"/>
    <col min="1805" max="1805" width="21.6640625" style="5" bestFit="1" customWidth="1"/>
    <col min="1806" max="1806" width="3" style="5" customWidth="1"/>
    <col min="1807" max="1807" width="0.77734375" style="5" customWidth="1"/>
    <col min="1808" max="2049" width="9" style="5"/>
    <col min="2050" max="2050" width="0.77734375" style="5" customWidth="1"/>
    <col min="2051" max="2059" width="2.109375" style="5" customWidth="1"/>
    <col min="2060" max="2060" width="13.21875" style="5" customWidth="1"/>
    <col min="2061" max="2061" width="21.6640625" style="5" bestFit="1" customWidth="1"/>
    <col min="2062" max="2062" width="3" style="5" customWidth="1"/>
    <col min="2063" max="2063" width="0.77734375" style="5" customWidth="1"/>
    <col min="2064" max="2305" width="9" style="5"/>
    <col min="2306" max="2306" width="0.77734375" style="5" customWidth="1"/>
    <col min="2307" max="2315" width="2.109375" style="5" customWidth="1"/>
    <col min="2316" max="2316" width="13.21875" style="5" customWidth="1"/>
    <col min="2317" max="2317" width="21.6640625" style="5" bestFit="1" customWidth="1"/>
    <col min="2318" max="2318" width="3" style="5" customWidth="1"/>
    <col min="2319" max="2319" width="0.77734375" style="5" customWidth="1"/>
    <col min="2320" max="2561" width="9" style="5"/>
    <col min="2562" max="2562" width="0.77734375" style="5" customWidth="1"/>
    <col min="2563" max="2571" width="2.109375" style="5" customWidth="1"/>
    <col min="2572" max="2572" width="13.21875" style="5" customWidth="1"/>
    <col min="2573" max="2573" width="21.6640625" style="5" bestFit="1" customWidth="1"/>
    <col min="2574" max="2574" width="3" style="5" customWidth="1"/>
    <col min="2575" max="2575" width="0.77734375" style="5" customWidth="1"/>
    <col min="2576" max="2817" width="9" style="5"/>
    <col min="2818" max="2818" width="0.77734375" style="5" customWidth="1"/>
    <col min="2819" max="2827" width="2.109375" style="5" customWidth="1"/>
    <col min="2828" max="2828" width="13.21875" style="5" customWidth="1"/>
    <col min="2829" max="2829" width="21.6640625" style="5" bestFit="1" customWidth="1"/>
    <col min="2830" max="2830" width="3" style="5" customWidth="1"/>
    <col min="2831" max="2831" width="0.77734375" style="5" customWidth="1"/>
    <col min="2832" max="3073" width="9" style="5"/>
    <col min="3074" max="3074" width="0.77734375" style="5" customWidth="1"/>
    <col min="3075" max="3083" width="2.109375" style="5" customWidth="1"/>
    <col min="3084" max="3084" width="13.21875" style="5" customWidth="1"/>
    <col min="3085" max="3085" width="21.6640625" style="5" bestFit="1" customWidth="1"/>
    <col min="3086" max="3086" width="3" style="5" customWidth="1"/>
    <col min="3087" max="3087" width="0.77734375" style="5" customWidth="1"/>
    <col min="3088" max="3329" width="9" style="5"/>
    <col min="3330" max="3330" width="0.77734375" style="5" customWidth="1"/>
    <col min="3331" max="3339" width="2.109375" style="5" customWidth="1"/>
    <col min="3340" max="3340" width="13.21875" style="5" customWidth="1"/>
    <col min="3341" max="3341" width="21.6640625" style="5" bestFit="1" customWidth="1"/>
    <col min="3342" max="3342" width="3" style="5" customWidth="1"/>
    <col min="3343" max="3343" width="0.77734375" style="5" customWidth="1"/>
    <col min="3344" max="3585" width="9" style="5"/>
    <col min="3586" max="3586" width="0.77734375" style="5" customWidth="1"/>
    <col min="3587" max="3595" width="2.109375" style="5" customWidth="1"/>
    <col min="3596" max="3596" width="13.21875" style="5" customWidth="1"/>
    <col min="3597" max="3597" width="21.6640625" style="5" bestFit="1" customWidth="1"/>
    <col min="3598" max="3598" width="3" style="5" customWidth="1"/>
    <col min="3599" max="3599" width="0.77734375" style="5" customWidth="1"/>
    <col min="3600" max="3841" width="9" style="5"/>
    <col min="3842" max="3842" width="0.77734375" style="5" customWidth="1"/>
    <col min="3843" max="3851" width="2.109375" style="5" customWidth="1"/>
    <col min="3852" max="3852" width="13.21875" style="5" customWidth="1"/>
    <col min="3853" max="3853" width="21.6640625" style="5" bestFit="1" customWidth="1"/>
    <col min="3854" max="3854" width="3" style="5" customWidth="1"/>
    <col min="3855" max="3855" width="0.77734375" style="5" customWidth="1"/>
    <col min="3856" max="4097" width="9" style="5"/>
    <col min="4098" max="4098" width="0.77734375" style="5" customWidth="1"/>
    <col min="4099" max="4107" width="2.109375" style="5" customWidth="1"/>
    <col min="4108" max="4108" width="13.21875" style="5" customWidth="1"/>
    <col min="4109" max="4109" width="21.6640625" style="5" bestFit="1" customWidth="1"/>
    <col min="4110" max="4110" width="3" style="5" customWidth="1"/>
    <col min="4111" max="4111" width="0.77734375" style="5" customWidth="1"/>
    <col min="4112" max="4353" width="9" style="5"/>
    <col min="4354" max="4354" width="0.77734375" style="5" customWidth="1"/>
    <col min="4355" max="4363" width="2.109375" style="5" customWidth="1"/>
    <col min="4364" max="4364" width="13.21875" style="5" customWidth="1"/>
    <col min="4365" max="4365" width="21.6640625" style="5" bestFit="1" customWidth="1"/>
    <col min="4366" max="4366" width="3" style="5" customWidth="1"/>
    <col min="4367" max="4367" width="0.77734375" style="5" customWidth="1"/>
    <col min="4368" max="4609" width="9" style="5"/>
    <col min="4610" max="4610" width="0.77734375" style="5" customWidth="1"/>
    <col min="4611" max="4619" width="2.109375" style="5" customWidth="1"/>
    <col min="4620" max="4620" width="13.21875" style="5" customWidth="1"/>
    <col min="4621" max="4621" width="21.6640625" style="5" bestFit="1" customWidth="1"/>
    <col min="4622" max="4622" width="3" style="5" customWidth="1"/>
    <col min="4623" max="4623" width="0.77734375" style="5" customWidth="1"/>
    <col min="4624" max="4865" width="9" style="5"/>
    <col min="4866" max="4866" width="0.77734375" style="5" customWidth="1"/>
    <col min="4867" max="4875" width="2.109375" style="5" customWidth="1"/>
    <col min="4876" max="4876" width="13.21875" style="5" customWidth="1"/>
    <col min="4877" max="4877" width="21.6640625" style="5" bestFit="1" customWidth="1"/>
    <col min="4878" max="4878" width="3" style="5" customWidth="1"/>
    <col min="4879" max="4879" width="0.77734375" style="5" customWidth="1"/>
    <col min="4880" max="5121" width="9" style="5"/>
    <col min="5122" max="5122" width="0.77734375" style="5" customWidth="1"/>
    <col min="5123" max="5131" width="2.109375" style="5" customWidth="1"/>
    <col min="5132" max="5132" width="13.21875" style="5" customWidth="1"/>
    <col min="5133" max="5133" width="21.6640625" style="5" bestFit="1" customWidth="1"/>
    <col min="5134" max="5134" width="3" style="5" customWidth="1"/>
    <col min="5135" max="5135" width="0.77734375" style="5" customWidth="1"/>
    <col min="5136" max="5377" width="9" style="5"/>
    <col min="5378" max="5378" width="0.77734375" style="5" customWidth="1"/>
    <col min="5379" max="5387" width="2.109375" style="5" customWidth="1"/>
    <col min="5388" max="5388" width="13.21875" style="5" customWidth="1"/>
    <col min="5389" max="5389" width="21.6640625" style="5" bestFit="1" customWidth="1"/>
    <col min="5390" max="5390" width="3" style="5" customWidth="1"/>
    <col min="5391" max="5391" width="0.77734375" style="5" customWidth="1"/>
    <col min="5392" max="5633" width="9" style="5"/>
    <col min="5634" max="5634" width="0.77734375" style="5" customWidth="1"/>
    <col min="5635" max="5643" width="2.109375" style="5" customWidth="1"/>
    <col min="5644" max="5644" width="13.21875" style="5" customWidth="1"/>
    <col min="5645" max="5645" width="21.6640625" style="5" bestFit="1" customWidth="1"/>
    <col min="5646" max="5646" width="3" style="5" customWidth="1"/>
    <col min="5647" max="5647" width="0.77734375" style="5" customWidth="1"/>
    <col min="5648" max="5889" width="9" style="5"/>
    <col min="5890" max="5890" width="0.77734375" style="5" customWidth="1"/>
    <col min="5891" max="5899" width="2.109375" style="5" customWidth="1"/>
    <col min="5900" max="5900" width="13.21875" style="5" customWidth="1"/>
    <col min="5901" max="5901" width="21.6640625" style="5" bestFit="1" customWidth="1"/>
    <col min="5902" max="5902" width="3" style="5" customWidth="1"/>
    <col min="5903" max="5903" width="0.77734375" style="5" customWidth="1"/>
    <col min="5904" max="6145" width="9" style="5"/>
    <col min="6146" max="6146" width="0.77734375" style="5" customWidth="1"/>
    <col min="6147" max="6155" width="2.109375" style="5" customWidth="1"/>
    <col min="6156" max="6156" width="13.21875" style="5" customWidth="1"/>
    <col min="6157" max="6157" width="21.6640625" style="5" bestFit="1" customWidth="1"/>
    <col min="6158" max="6158" width="3" style="5" customWidth="1"/>
    <col min="6159" max="6159" width="0.77734375" style="5" customWidth="1"/>
    <col min="6160" max="6401" width="9" style="5"/>
    <col min="6402" max="6402" width="0.77734375" style="5" customWidth="1"/>
    <col min="6403" max="6411" width="2.109375" style="5" customWidth="1"/>
    <col min="6412" max="6412" width="13.21875" style="5" customWidth="1"/>
    <col min="6413" max="6413" width="21.6640625" style="5" bestFit="1" customWidth="1"/>
    <col min="6414" max="6414" width="3" style="5" customWidth="1"/>
    <col min="6415" max="6415" width="0.77734375" style="5" customWidth="1"/>
    <col min="6416" max="6657" width="9" style="5"/>
    <col min="6658" max="6658" width="0.77734375" style="5" customWidth="1"/>
    <col min="6659" max="6667" width="2.109375" style="5" customWidth="1"/>
    <col min="6668" max="6668" width="13.21875" style="5" customWidth="1"/>
    <col min="6669" max="6669" width="21.6640625" style="5" bestFit="1" customWidth="1"/>
    <col min="6670" max="6670" width="3" style="5" customWidth="1"/>
    <col min="6671" max="6671" width="0.77734375" style="5" customWidth="1"/>
    <col min="6672" max="6913" width="9" style="5"/>
    <col min="6914" max="6914" width="0.77734375" style="5" customWidth="1"/>
    <col min="6915" max="6923" width="2.109375" style="5" customWidth="1"/>
    <col min="6924" max="6924" width="13.21875" style="5" customWidth="1"/>
    <col min="6925" max="6925" width="21.6640625" style="5" bestFit="1" customWidth="1"/>
    <col min="6926" max="6926" width="3" style="5" customWidth="1"/>
    <col min="6927" max="6927" width="0.77734375" style="5" customWidth="1"/>
    <col min="6928" max="7169" width="9" style="5"/>
    <col min="7170" max="7170" width="0.77734375" style="5" customWidth="1"/>
    <col min="7171" max="7179" width="2.109375" style="5" customWidth="1"/>
    <col min="7180" max="7180" width="13.21875" style="5" customWidth="1"/>
    <col min="7181" max="7181" width="21.6640625" style="5" bestFit="1" customWidth="1"/>
    <col min="7182" max="7182" width="3" style="5" customWidth="1"/>
    <col min="7183" max="7183" width="0.77734375" style="5" customWidth="1"/>
    <col min="7184" max="7425" width="9" style="5"/>
    <col min="7426" max="7426" width="0.77734375" style="5" customWidth="1"/>
    <col min="7427" max="7435" width="2.109375" style="5" customWidth="1"/>
    <col min="7436" max="7436" width="13.21875" style="5" customWidth="1"/>
    <col min="7437" max="7437" width="21.6640625" style="5" bestFit="1" customWidth="1"/>
    <col min="7438" max="7438" width="3" style="5" customWidth="1"/>
    <col min="7439" max="7439" width="0.77734375" style="5" customWidth="1"/>
    <col min="7440" max="7681" width="9" style="5"/>
    <col min="7682" max="7682" width="0.77734375" style="5" customWidth="1"/>
    <col min="7683" max="7691" width="2.109375" style="5" customWidth="1"/>
    <col min="7692" max="7692" width="13.21875" style="5" customWidth="1"/>
    <col min="7693" max="7693" width="21.6640625" style="5" bestFit="1" customWidth="1"/>
    <col min="7694" max="7694" width="3" style="5" customWidth="1"/>
    <col min="7695" max="7695" width="0.77734375" style="5" customWidth="1"/>
    <col min="7696" max="7937" width="9" style="5"/>
    <col min="7938" max="7938" width="0.77734375" style="5" customWidth="1"/>
    <col min="7939" max="7947" width="2.109375" style="5" customWidth="1"/>
    <col min="7948" max="7948" width="13.21875" style="5" customWidth="1"/>
    <col min="7949" max="7949" width="21.6640625" style="5" bestFit="1" customWidth="1"/>
    <col min="7950" max="7950" width="3" style="5" customWidth="1"/>
    <col min="7951" max="7951" width="0.77734375" style="5" customWidth="1"/>
    <col min="7952" max="8193" width="9" style="5"/>
    <col min="8194" max="8194" width="0.77734375" style="5" customWidth="1"/>
    <col min="8195" max="8203" width="2.109375" style="5" customWidth="1"/>
    <col min="8204" max="8204" width="13.21875" style="5" customWidth="1"/>
    <col min="8205" max="8205" width="21.6640625" style="5" bestFit="1" customWidth="1"/>
    <col min="8206" max="8206" width="3" style="5" customWidth="1"/>
    <col min="8207" max="8207" width="0.77734375" style="5" customWidth="1"/>
    <col min="8208" max="8449" width="9" style="5"/>
    <col min="8450" max="8450" width="0.77734375" style="5" customWidth="1"/>
    <col min="8451" max="8459" width="2.109375" style="5" customWidth="1"/>
    <col min="8460" max="8460" width="13.21875" style="5" customWidth="1"/>
    <col min="8461" max="8461" width="21.6640625" style="5" bestFit="1" customWidth="1"/>
    <col min="8462" max="8462" width="3" style="5" customWidth="1"/>
    <col min="8463" max="8463" width="0.77734375" style="5" customWidth="1"/>
    <col min="8464" max="8705" width="9" style="5"/>
    <col min="8706" max="8706" width="0.77734375" style="5" customWidth="1"/>
    <col min="8707" max="8715" width="2.109375" style="5" customWidth="1"/>
    <col min="8716" max="8716" width="13.21875" style="5" customWidth="1"/>
    <col min="8717" max="8717" width="21.6640625" style="5" bestFit="1" customWidth="1"/>
    <col min="8718" max="8718" width="3" style="5" customWidth="1"/>
    <col min="8719" max="8719" width="0.77734375" style="5" customWidth="1"/>
    <col min="8720" max="8961" width="9" style="5"/>
    <col min="8962" max="8962" width="0.77734375" style="5" customWidth="1"/>
    <col min="8963" max="8971" width="2.109375" style="5" customWidth="1"/>
    <col min="8972" max="8972" width="13.21875" style="5" customWidth="1"/>
    <col min="8973" max="8973" width="21.6640625" style="5" bestFit="1" customWidth="1"/>
    <col min="8974" max="8974" width="3" style="5" customWidth="1"/>
    <col min="8975" max="8975" width="0.77734375" style="5" customWidth="1"/>
    <col min="8976" max="9217" width="9" style="5"/>
    <col min="9218" max="9218" width="0.77734375" style="5" customWidth="1"/>
    <col min="9219" max="9227" width="2.109375" style="5" customWidth="1"/>
    <col min="9228" max="9228" width="13.21875" style="5" customWidth="1"/>
    <col min="9229" max="9229" width="21.6640625" style="5" bestFit="1" customWidth="1"/>
    <col min="9230" max="9230" width="3" style="5" customWidth="1"/>
    <col min="9231" max="9231" width="0.77734375" style="5" customWidth="1"/>
    <col min="9232" max="9473" width="9" style="5"/>
    <col min="9474" max="9474" width="0.77734375" style="5" customWidth="1"/>
    <col min="9475" max="9483" width="2.109375" style="5" customWidth="1"/>
    <col min="9484" max="9484" width="13.21875" style="5" customWidth="1"/>
    <col min="9485" max="9485" width="21.6640625" style="5" bestFit="1" customWidth="1"/>
    <col min="9486" max="9486" width="3" style="5" customWidth="1"/>
    <col min="9487" max="9487" width="0.77734375" style="5" customWidth="1"/>
    <col min="9488" max="9729" width="9" style="5"/>
    <col min="9730" max="9730" width="0.77734375" style="5" customWidth="1"/>
    <col min="9731" max="9739" width="2.109375" style="5" customWidth="1"/>
    <col min="9740" max="9740" width="13.21875" style="5" customWidth="1"/>
    <col min="9741" max="9741" width="21.6640625" style="5" bestFit="1" customWidth="1"/>
    <col min="9742" max="9742" width="3" style="5" customWidth="1"/>
    <col min="9743" max="9743" width="0.77734375" style="5" customWidth="1"/>
    <col min="9744" max="9985" width="9" style="5"/>
    <col min="9986" max="9986" width="0.77734375" style="5" customWidth="1"/>
    <col min="9987" max="9995" width="2.109375" style="5" customWidth="1"/>
    <col min="9996" max="9996" width="13.21875" style="5" customWidth="1"/>
    <col min="9997" max="9997" width="21.6640625" style="5" bestFit="1" customWidth="1"/>
    <col min="9998" max="9998" width="3" style="5" customWidth="1"/>
    <col min="9999" max="9999" width="0.77734375" style="5" customWidth="1"/>
    <col min="10000" max="10241" width="9" style="5"/>
    <col min="10242" max="10242" width="0.77734375" style="5" customWidth="1"/>
    <col min="10243" max="10251" width="2.109375" style="5" customWidth="1"/>
    <col min="10252" max="10252" width="13.21875" style="5" customWidth="1"/>
    <col min="10253" max="10253" width="21.6640625" style="5" bestFit="1" customWidth="1"/>
    <col min="10254" max="10254" width="3" style="5" customWidth="1"/>
    <col min="10255" max="10255" width="0.77734375" style="5" customWidth="1"/>
    <col min="10256" max="10497" width="9" style="5"/>
    <col min="10498" max="10498" width="0.77734375" style="5" customWidth="1"/>
    <col min="10499" max="10507" width="2.109375" style="5" customWidth="1"/>
    <col min="10508" max="10508" width="13.21875" style="5" customWidth="1"/>
    <col min="10509" max="10509" width="21.6640625" style="5" bestFit="1" customWidth="1"/>
    <col min="10510" max="10510" width="3" style="5" customWidth="1"/>
    <col min="10511" max="10511" width="0.77734375" style="5" customWidth="1"/>
    <col min="10512" max="10753" width="9" style="5"/>
    <col min="10754" max="10754" width="0.77734375" style="5" customWidth="1"/>
    <col min="10755" max="10763" width="2.109375" style="5" customWidth="1"/>
    <col min="10764" max="10764" width="13.21875" style="5" customWidth="1"/>
    <col min="10765" max="10765" width="21.6640625" style="5" bestFit="1" customWidth="1"/>
    <col min="10766" max="10766" width="3" style="5" customWidth="1"/>
    <col min="10767" max="10767" width="0.77734375" style="5" customWidth="1"/>
    <col min="10768" max="11009" width="9" style="5"/>
    <col min="11010" max="11010" width="0.77734375" style="5" customWidth="1"/>
    <col min="11011" max="11019" width="2.109375" style="5" customWidth="1"/>
    <col min="11020" max="11020" width="13.21875" style="5" customWidth="1"/>
    <col min="11021" max="11021" width="21.6640625" style="5" bestFit="1" customWidth="1"/>
    <col min="11022" max="11022" width="3" style="5" customWidth="1"/>
    <col min="11023" max="11023" width="0.77734375" style="5" customWidth="1"/>
    <col min="11024" max="11265" width="9" style="5"/>
    <col min="11266" max="11266" width="0.77734375" style="5" customWidth="1"/>
    <col min="11267" max="11275" width="2.109375" style="5" customWidth="1"/>
    <col min="11276" max="11276" width="13.21875" style="5" customWidth="1"/>
    <col min="11277" max="11277" width="21.6640625" style="5" bestFit="1" customWidth="1"/>
    <col min="11278" max="11278" width="3" style="5" customWidth="1"/>
    <col min="11279" max="11279" width="0.77734375" style="5" customWidth="1"/>
    <col min="11280" max="11521" width="9" style="5"/>
    <col min="11522" max="11522" width="0.77734375" style="5" customWidth="1"/>
    <col min="11523" max="11531" width="2.109375" style="5" customWidth="1"/>
    <col min="11532" max="11532" width="13.21875" style="5" customWidth="1"/>
    <col min="11533" max="11533" width="21.6640625" style="5" bestFit="1" customWidth="1"/>
    <col min="11534" max="11534" width="3" style="5" customWidth="1"/>
    <col min="11535" max="11535" width="0.77734375" style="5" customWidth="1"/>
    <col min="11536" max="11777" width="9" style="5"/>
    <col min="11778" max="11778" width="0.77734375" style="5" customWidth="1"/>
    <col min="11779" max="11787" width="2.109375" style="5" customWidth="1"/>
    <col min="11788" max="11788" width="13.21875" style="5" customWidth="1"/>
    <col min="11789" max="11789" width="21.6640625" style="5" bestFit="1" customWidth="1"/>
    <col min="11790" max="11790" width="3" style="5" customWidth="1"/>
    <col min="11791" max="11791" width="0.77734375" style="5" customWidth="1"/>
    <col min="11792" max="12033" width="9" style="5"/>
    <col min="12034" max="12034" width="0.77734375" style="5" customWidth="1"/>
    <col min="12035" max="12043" width="2.109375" style="5" customWidth="1"/>
    <col min="12044" max="12044" width="13.21875" style="5" customWidth="1"/>
    <col min="12045" max="12045" width="21.6640625" style="5" bestFit="1" customWidth="1"/>
    <col min="12046" max="12046" width="3" style="5" customWidth="1"/>
    <col min="12047" max="12047" width="0.77734375" style="5" customWidth="1"/>
    <col min="12048" max="12289" width="9" style="5"/>
    <col min="12290" max="12290" width="0.77734375" style="5" customWidth="1"/>
    <col min="12291" max="12299" width="2.109375" style="5" customWidth="1"/>
    <col min="12300" max="12300" width="13.21875" style="5" customWidth="1"/>
    <col min="12301" max="12301" width="21.6640625" style="5" bestFit="1" customWidth="1"/>
    <col min="12302" max="12302" width="3" style="5" customWidth="1"/>
    <col min="12303" max="12303" width="0.77734375" style="5" customWidth="1"/>
    <col min="12304" max="12545" width="9" style="5"/>
    <col min="12546" max="12546" width="0.77734375" style="5" customWidth="1"/>
    <col min="12547" max="12555" width="2.109375" style="5" customWidth="1"/>
    <col min="12556" max="12556" width="13.21875" style="5" customWidth="1"/>
    <col min="12557" max="12557" width="21.6640625" style="5" bestFit="1" customWidth="1"/>
    <col min="12558" max="12558" width="3" style="5" customWidth="1"/>
    <col min="12559" max="12559" width="0.77734375" style="5" customWidth="1"/>
    <col min="12560" max="12801" width="9" style="5"/>
    <col min="12802" max="12802" width="0.77734375" style="5" customWidth="1"/>
    <col min="12803" max="12811" width="2.109375" style="5" customWidth="1"/>
    <col min="12812" max="12812" width="13.21875" style="5" customWidth="1"/>
    <col min="12813" max="12813" width="21.6640625" style="5" bestFit="1" customWidth="1"/>
    <col min="12814" max="12814" width="3" style="5" customWidth="1"/>
    <col min="12815" max="12815" width="0.77734375" style="5" customWidth="1"/>
    <col min="12816" max="13057" width="9" style="5"/>
    <col min="13058" max="13058" width="0.77734375" style="5" customWidth="1"/>
    <col min="13059" max="13067" width="2.109375" style="5" customWidth="1"/>
    <col min="13068" max="13068" width="13.21875" style="5" customWidth="1"/>
    <col min="13069" max="13069" width="21.6640625" style="5" bestFit="1" customWidth="1"/>
    <col min="13070" max="13070" width="3" style="5" customWidth="1"/>
    <col min="13071" max="13071" width="0.77734375" style="5" customWidth="1"/>
    <col min="13072" max="13313" width="9" style="5"/>
    <col min="13314" max="13314" width="0.77734375" style="5" customWidth="1"/>
    <col min="13315" max="13323" width="2.109375" style="5" customWidth="1"/>
    <col min="13324" max="13324" width="13.21875" style="5" customWidth="1"/>
    <col min="13325" max="13325" width="21.6640625" style="5" bestFit="1" customWidth="1"/>
    <col min="13326" max="13326" width="3" style="5" customWidth="1"/>
    <col min="13327" max="13327" width="0.77734375" style="5" customWidth="1"/>
    <col min="13328" max="13569" width="9" style="5"/>
    <col min="13570" max="13570" width="0.77734375" style="5" customWidth="1"/>
    <col min="13571" max="13579" width="2.109375" style="5" customWidth="1"/>
    <col min="13580" max="13580" width="13.21875" style="5" customWidth="1"/>
    <col min="13581" max="13581" width="21.6640625" style="5" bestFit="1" customWidth="1"/>
    <col min="13582" max="13582" width="3" style="5" customWidth="1"/>
    <col min="13583" max="13583" width="0.77734375" style="5" customWidth="1"/>
    <col min="13584" max="13825" width="9" style="5"/>
    <col min="13826" max="13826" width="0.77734375" style="5" customWidth="1"/>
    <col min="13827" max="13835" width="2.109375" style="5" customWidth="1"/>
    <col min="13836" max="13836" width="13.21875" style="5" customWidth="1"/>
    <col min="13837" max="13837" width="21.6640625" style="5" bestFit="1" customWidth="1"/>
    <col min="13838" max="13838" width="3" style="5" customWidth="1"/>
    <col min="13839" max="13839" width="0.77734375" style="5" customWidth="1"/>
    <col min="13840" max="14081" width="9" style="5"/>
    <col min="14082" max="14082" width="0.77734375" style="5" customWidth="1"/>
    <col min="14083" max="14091" width="2.109375" style="5" customWidth="1"/>
    <col min="14092" max="14092" width="13.21875" style="5" customWidth="1"/>
    <col min="14093" max="14093" width="21.6640625" style="5" bestFit="1" customWidth="1"/>
    <col min="14094" max="14094" width="3" style="5" customWidth="1"/>
    <col min="14095" max="14095" width="0.77734375" style="5" customWidth="1"/>
    <col min="14096" max="14337" width="9" style="5"/>
    <col min="14338" max="14338" width="0.77734375" style="5" customWidth="1"/>
    <col min="14339" max="14347" width="2.109375" style="5" customWidth="1"/>
    <col min="14348" max="14348" width="13.21875" style="5" customWidth="1"/>
    <col min="14349" max="14349" width="21.6640625" style="5" bestFit="1" customWidth="1"/>
    <col min="14350" max="14350" width="3" style="5" customWidth="1"/>
    <col min="14351" max="14351" width="0.77734375" style="5" customWidth="1"/>
    <col min="14352" max="14593" width="9" style="5"/>
    <col min="14594" max="14594" width="0.77734375" style="5" customWidth="1"/>
    <col min="14595" max="14603" width="2.109375" style="5" customWidth="1"/>
    <col min="14604" max="14604" width="13.21875" style="5" customWidth="1"/>
    <col min="14605" max="14605" width="21.6640625" style="5" bestFit="1" customWidth="1"/>
    <col min="14606" max="14606" width="3" style="5" customWidth="1"/>
    <col min="14607" max="14607" width="0.77734375" style="5" customWidth="1"/>
    <col min="14608" max="14849" width="9" style="5"/>
    <col min="14850" max="14850" width="0.77734375" style="5" customWidth="1"/>
    <col min="14851" max="14859" width="2.109375" style="5" customWidth="1"/>
    <col min="14860" max="14860" width="13.21875" style="5" customWidth="1"/>
    <col min="14861" max="14861" width="21.6640625" style="5" bestFit="1" customWidth="1"/>
    <col min="14862" max="14862" width="3" style="5" customWidth="1"/>
    <col min="14863" max="14863" width="0.77734375" style="5" customWidth="1"/>
    <col min="14864" max="15105" width="9" style="5"/>
    <col min="15106" max="15106" width="0.77734375" style="5" customWidth="1"/>
    <col min="15107" max="15115" width="2.109375" style="5" customWidth="1"/>
    <col min="15116" max="15116" width="13.21875" style="5" customWidth="1"/>
    <col min="15117" max="15117" width="21.6640625" style="5" bestFit="1" customWidth="1"/>
    <col min="15118" max="15118" width="3" style="5" customWidth="1"/>
    <col min="15119" max="15119" width="0.77734375" style="5" customWidth="1"/>
    <col min="15120" max="15361" width="9" style="5"/>
    <col min="15362" max="15362" width="0.77734375" style="5" customWidth="1"/>
    <col min="15363" max="15371" width="2.109375" style="5" customWidth="1"/>
    <col min="15372" max="15372" width="13.21875" style="5" customWidth="1"/>
    <col min="15373" max="15373" width="21.6640625" style="5" bestFit="1" customWidth="1"/>
    <col min="15374" max="15374" width="3" style="5" customWidth="1"/>
    <col min="15375" max="15375" width="0.77734375" style="5" customWidth="1"/>
    <col min="15376" max="15617" width="9" style="5"/>
    <col min="15618" max="15618" width="0.77734375" style="5" customWidth="1"/>
    <col min="15619" max="15627" width="2.109375" style="5" customWidth="1"/>
    <col min="15628" max="15628" width="13.21875" style="5" customWidth="1"/>
    <col min="15629" max="15629" width="21.6640625" style="5" bestFit="1" customWidth="1"/>
    <col min="15630" max="15630" width="3" style="5" customWidth="1"/>
    <col min="15631" max="15631" width="0.77734375" style="5" customWidth="1"/>
    <col min="15632" max="15873" width="9" style="5"/>
    <col min="15874" max="15874" width="0.77734375" style="5" customWidth="1"/>
    <col min="15875" max="15883" width="2.109375" style="5" customWidth="1"/>
    <col min="15884" max="15884" width="13.21875" style="5" customWidth="1"/>
    <col min="15885" max="15885" width="21.6640625" style="5" bestFit="1" customWidth="1"/>
    <col min="15886" max="15886" width="3" style="5" customWidth="1"/>
    <col min="15887" max="15887" width="0.77734375" style="5" customWidth="1"/>
    <col min="15888" max="16129" width="9" style="5"/>
    <col min="16130" max="16130" width="0.77734375" style="5" customWidth="1"/>
    <col min="16131" max="16139" width="2.109375" style="5" customWidth="1"/>
    <col min="16140" max="16140" width="13.21875" style="5" customWidth="1"/>
    <col min="16141" max="16141" width="21.6640625" style="5" bestFit="1" customWidth="1"/>
    <col min="16142" max="16142" width="3" style="5" customWidth="1"/>
    <col min="16143" max="16143" width="0.77734375" style="5" customWidth="1"/>
    <col min="16144" max="16384" width="9" style="5"/>
  </cols>
  <sheetData>
    <row r="1" spans="1:62" x14ac:dyDescent="0.2">
      <c r="B1" s="142"/>
      <c r="C1" s="142"/>
      <c r="D1" s="44"/>
      <c r="E1" s="44"/>
      <c r="F1" s="44"/>
      <c r="G1" s="44"/>
      <c r="H1" s="44"/>
    </row>
    <row r="2" spans="1:62" ht="23.4" x14ac:dyDescent="0.2">
      <c r="B2" s="143"/>
      <c r="C2" s="278" t="s">
        <v>360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62" ht="14.4" x14ac:dyDescent="0.2">
      <c r="A3" s="144"/>
      <c r="B3" s="145"/>
      <c r="C3" s="279" t="s">
        <v>355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62" ht="14.4" x14ac:dyDescent="0.2">
      <c r="A4" s="144"/>
      <c r="B4" s="145"/>
      <c r="C4" s="279" t="s">
        <v>356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1:62" ht="13.8" thickBot="1" x14ac:dyDescent="0.25">
      <c r="A5" s="144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 t="s">
        <v>353</v>
      </c>
    </row>
    <row r="6" spans="1:62" x14ac:dyDescent="0.2">
      <c r="A6" s="144"/>
      <c r="B6" s="145"/>
      <c r="C6" s="280" t="s">
        <v>0</v>
      </c>
      <c r="D6" s="281"/>
      <c r="E6" s="281"/>
      <c r="F6" s="281"/>
      <c r="G6" s="281"/>
      <c r="H6" s="281"/>
      <c r="I6" s="281"/>
      <c r="J6" s="282"/>
      <c r="K6" s="282"/>
      <c r="L6" s="283"/>
      <c r="M6" s="287" t="s">
        <v>332</v>
      </c>
      <c r="N6" s="288"/>
    </row>
    <row r="7" spans="1:62" ht="13.8" thickBot="1" x14ac:dyDescent="0.25">
      <c r="A7" s="144" t="s">
        <v>330</v>
      </c>
      <c r="B7" s="145"/>
      <c r="C7" s="284"/>
      <c r="D7" s="285"/>
      <c r="E7" s="285"/>
      <c r="F7" s="285"/>
      <c r="G7" s="285"/>
      <c r="H7" s="285"/>
      <c r="I7" s="285"/>
      <c r="J7" s="285"/>
      <c r="K7" s="285"/>
      <c r="L7" s="286"/>
      <c r="M7" s="289"/>
      <c r="N7" s="290"/>
    </row>
    <row r="8" spans="1:62" x14ac:dyDescent="0.2">
      <c r="A8" s="148"/>
      <c r="B8" s="149"/>
      <c r="C8" s="150" t="s">
        <v>348</v>
      </c>
      <c r="D8" s="151"/>
      <c r="E8" s="151"/>
      <c r="F8" s="152"/>
      <c r="G8" s="152"/>
      <c r="H8" s="153"/>
      <c r="I8" s="152"/>
      <c r="J8" s="153"/>
      <c r="K8" s="153"/>
      <c r="L8" s="154"/>
      <c r="M8" s="155"/>
      <c r="N8" s="156"/>
      <c r="BJ8" s="204"/>
    </row>
    <row r="9" spans="1:62" x14ac:dyDescent="0.2">
      <c r="A9" s="1" t="s">
        <v>245</v>
      </c>
      <c r="C9" s="157"/>
      <c r="D9" s="158" t="s">
        <v>246</v>
      </c>
      <c r="E9" s="158"/>
      <c r="F9" s="159"/>
      <c r="G9" s="159"/>
      <c r="H9" s="146"/>
      <c r="I9" s="159"/>
      <c r="J9" s="146"/>
      <c r="K9" s="146"/>
      <c r="L9" s="160"/>
      <c r="M9" s="161">
        <v>6958388</v>
      </c>
      <c r="N9" s="162"/>
      <c r="Q9" s="5">
        <f>IF(AND(Q10="-",Q15="-"),"-",SUM(Q10,Q15))</f>
        <v>6958387506</v>
      </c>
      <c r="BJ9" s="204"/>
    </row>
    <row r="10" spans="1:62" x14ac:dyDescent="0.2">
      <c r="A10" s="1" t="s">
        <v>247</v>
      </c>
      <c r="C10" s="157"/>
      <c r="D10" s="158"/>
      <c r="E10" s="158" t="s">
        <v>248</v>
      </c>
      <c r="F10" s="159"/>
      <c r="G10" s="159"/>
      <c r="H10" s="159"/>
      <c r="I10" s="159"/>
      <c r="J10" s="146"/>
      <c r="K10" s="146"/>
      <c r="L10" s="160"/>
      <c r="M10" s="161">
        <v>3392372</v>
      </c>
      <c r="N10" s="162"/>
      <c r="Q10" s="5">
        <f>IF(COUNTIF(Q11:Q14,"-")=COUNTA(Q11:Q14),"-",SUM(Q11:Q14))</f>
        <v>3392372240</v>
      </c>
      <c r="BJ10" s="204"/>
    </row>
    <row r="11" spans="1:62" x14ac:dyDescent="0.2">
      <c r="A11" s="1" t="s">
        <v>249</v>
      </c>
      <c r="C11" s="157"/>
      <c r="D11" s="158"/>
      <c r="E11" s="158"/>
      <c r="F11" s="159" t="s">
        <v>250</v>
      </c>
      <c r="G11" s="159"/>
      <c r="H11" s="159"/>
      <c r="I11" s="159"/>
      <c r="J11" s="146"/>
      <c r="K11" s="146"/>
      <c r="L11" s="160"/>
      <c r="M11" s="161">
        <v>1205526</v>
      </c>
      <c r="N11" s="162"/>
      <c r="Q11" s="5">
        <v>1205526304</v>
      </c>
      <c r="BJ11" s="204"/>
    </row>
    <row r="12" spans="1:62" x14ac:dyDescent="0.2">
      <c r="A12" s="1" t="s">
        <v>251</v>
      </c>
      <c r="C12" s="157"/>
      <c r="D12" s="158"/>
      <c r="E12" s="158"/>
      <c r="F12" s="159" t="s">
        <v>252</v>
      </c>
      <c r="G12" s="159"/>
      <c r="H12" s="159"/>
      <c r="I12" s="159"/>
      <c r="J12" s="146"/>
      <c r="K12" s="146"/>
      <c r="L12" s="160"/>
      <c r="M12" s="161">
        <v>2064252</v>
      </c>
      <c r="N12" s="162"/>
      <c r="Q12" s="5">
        <v>2064251947</v>
      </c>
      <c r="BJ12" s="204"/>
    </row>
    <row r="13" spans="1:62" x14ac:dyDescent="0.2">
      <c r="A13" s="1" t="s">
        <v>253</v>
      </c>
      <c r="C13" s="163"/>
      <c r="D13" s="146"/>
      <c r="E13" s="146"/>
      <c r="F13" s="146" t="s">
        <v>254</v>
      </c>
      <c r="G13" s="146"/>
      <c r="H13" s="146"/>
      <c r="I13" s="146"/>
      <c r="J13" s="146"/>
      <c r="K13" s="146"/>
      <c r="L13" s="160"/>
      <c r="M13" s="161">
        <v>86666</v>
      </c>
      <c r="N13" s="162"/>
      <c r="Q13" s="5">
        <v>86666406</v>
      </c>
      <c r="BJ13" s="204"/>
    </row>
    <row r="14" spans="1:62" x14ac:dyDescent="0.2">
      <c r="A14" s="1" t="s">
        <v>255</v>
      </c>
      <c r="C14" s="164"/>
      <c r="D14" s="165"/>
      <c r="E14" s="146"/>
      <c r="F14" s="165" t="s">
        <v>256</v>
      </c>
      <c r="G14" s="165"/>
      <c r="H14" s="165"/>
      <c r="I14" s="165"/>
      <c r="J14" s="146"/>
      <c r="K14" s="146"/>
      <c r="L14" s="160"/>
      <c r="M14" s="161">
        <v>35928</v>
      </c>
      <c r="N14" s="162"/>
      <c r="Q14" s="5">
        <v>35927583</v>
      </c>
      <c r="BJ14" s="204"/>
    </row>
    <row r="15" spans="1:62" x14ac:dyDescent="0.2">
      <c r="A15" s="1" t="s">
        <v>257</v>
      </c>
      <c r="C15" s="163"/>
      <c r="D15" s="165"/>
      <c r="E15" s="146" t="s">
        <v>258</v>
      </c>
      <c r="F15" s="165"/>
      <c r="G15" s="165"/>
      <c r="H15" s="165"/>
      <c r="I15" s="165"/>
      <c r="J15" s="146"/>
      <c r="K15" s="146"/>
      <c r="L15" s="160"/>
      <c r="M15" s="161">
        <v>3566015</v>
      </c>
      <c r="N15" s="162" t="s">
        <v>357</v>
      </c>
      <c r="Q15" s="5">
        <f>IF(COUNTIF(Q16:Q19,"-")=COUNTA(Q16:Q19),"-",SUM(Q16:Q19))</f>
        <v>3566015266</v>
      </c>
      <c r="BJ15" s="204"/>
    </row>
    <row r="16" spans="1:62" x14ac:dyDescent="0.2">
      <c r="A16" s="1" t="s">
        <v>259</v>
      </c>
      <c r="C16" s="163"/>
      <c r="D16" s="165"/>
      <c r="E16" s="165"/>
      <c r="F16" s="146" t="s">
        <v>260</v>
      </c>
      <c r="G16" s="165"/>
      <c r="H16" s="165"/>
      <c r="I16" s="165"/>
      <c r="J16" s="146"/>
      <c r="K16" s="146"/>
      <c r="L16" s="160"/>
      <c r="M16" s="161">
        <v>3242128</v>
      </c>
      <c r="N16" s="162"/>
      <c r="Q16" s="5">
        <v>3242128068</v>
      </c>
      <c r="BJ16" s="204"/>
    </row>
    <row r="17" spans="1:62" x14ac:dyDescent="0.2">
      <c r="A17" s="1" t="s">
        <v>261</v>
      </c>
      <c r="C17" s="163"/>
      <c r="D17" s="165"/>
      <c r="E17" s="165"/>
      <c r="F17" s="146" t="s">
        <v>262</v>
      </c>
      <c r="G17" s="165"/>
      <c r="H17" s="165"/>
      <c r="I17" s="165"/>
      <c r="J17" s="146"/>
      <c r="K17" s="146"/>
      <c r="L17" s="160"/>
      <c r="M17" s="161">
        <v>320906</v>
      </c>
      <c r="N17" s="162"/>
      <c r="Q17" s="5">
        <v>320905581</v>
      </c>
      <c r="BJ17" s="204"/>
    </row>
    <row r="18" spans="1:62" x14ac:dyDescent="0.2">
      <c r="A18" s="1" t="s">
        <v>263</v>
      </c>
      <c r="C18" s="163"/>
      <c r="D18" s="146"/>
      <c r="E18" s="165"/>
      <c r="F18" s="146" t="s">
        <v>264</v>
      </c>
      <c r="G18" s="165"/>
      <c r="H18" s="165"/>
      <c r="I18" s="165"/>
      <c r="J18" s="146"/>
      <c r="K18" s="146"/>
      <c r="L18" s="160"/>
      <c r="M18" s="161">
        <v>0</v>
      </c>
      <c r="N18" s="166"/>
      <c r="Q18" s="5">
        <v>0</v>
      </c>
      <c r="BJ18" s="204"/>
    </row>
    <row r="19" spans="1:62" x14ac:dyDescent="0.2">
      <c r="A19" s="1" t="s">
        <v>265</v>
      </c>
      <c r="C19" s="163"/>
      <c r="D19" s="146"/>
      <c r="E19" s="167"/>
      <c r="F19" s="165" t="s">
        <v>256</v>
      </c>
      <c r="G19" s="146"/>
      <c r="H19" s="165"/>
      <c r="I19" s="165"/>
      <c r="J19" s="146"/>
      <c r="K19" s="146"/>
      <c r="L19" s="160"/>
      <c r="M19" s="161">
        <v>2982</v>
      </c>
      <c r="N19" s="162"/>
      <c r="Q19" s="5">
        <v>2981617</v>
      </c>
      <c r="BJ19" s="204"/>
    </row>
    <row r="20" spans="1:62" x14ac:dyDescent="0.2">
      <c r="A20" s="1" t="s">
        <v>266</v>
      </c>
      <c r="C20" s="163"/>
      <c r="D20" s="146" t="s">
        <v>267</v>
      </c>
      <c r="E20" s="167"/>
      <c r="F20" s="165"/>
      <c r="G20" s="165"/>
      <c r="H20" s="165"/>
      <c r="I20" s="165"/>
      <c r="J20" s="146"/>
      <c r="K20" s="146"/>
      <c r="L20" s="160"/>
      <c r="M20" s="161">
        <v>7914575</v>
      </c>
      <c r="N20" s="162"/>
      <c r="Q20" s="5">
        <f>IF(COUNTIF(Q21:Q24,"-")=COUNTA(Q21:Q24),"-",SUM(Q21:Q24))</f>
        <v>7914575135</v>
      </c>
      <c r="BJ20" s="204"/>
    </row>
    <row r="21" spans="1:62" x14ac:dyDescent="0.2">
      <c r="A21" s="1" t="s">
        <v>268</v>
      </c>
      <c r="C21" s="163"/>
      <c r="D21" s="146"/>
      <c r="E21" s="167" t="s">
        <v>269</v>
      </c>
      <c r="F21" s="165"/>
      <c r="G21" s="165"/>
      <c r="H21" s="165"/>
      <c r="I21" s="165"/>
      <c r="J21" s="146"/>
      <c r="K21" s="146"/>
      <c r="L21" s="160"/>
      <c r="M21" s="161">
        <v>4827432</v>
      </c>
      <c r="N21" s="162"/>
      <c r="Q21" s="5">
        <v>4827432244</v>
      </c>
      <c r="BJ21" s="204"/>
    </row>
    <row r="22" spans="1:62" x14ac:dyDescent="0.2">
      <c r="A22" s="1" t="s">
        <v>270</v>
      </c>
      <c r="C22" s="163"/>
      <c r="D22" s="146"/>
      <c r="E22" s="167" t="s">
        <v>271</v>
      </c>
      <c r="F22" s="165"/>
      <c r="G22" s="165"/>
      <c r="H22" s="165"/>
      <c r="I22" s="165"/>
      <c r="J22" s="146"/>
      <c r="K22" s="146"/>
      <c r="L22" s="160"/>
      <c r="M22" s="161">
        <v>2494756</v>
      </c>
      <c r="N22" s="162"/>
      <c r="Q22" s="5">
        <v>2494756288</v>
      </c>
      <c r="BJ22" s="204"/>
    </row>
    <row r="23" spans="1:62" x14ac:dyDescent="0.2">
      <c r="A23" s="1" t="s">
        <v>272</v>
      </c>
      <c r="C23" s="163"/>
      <c r="D23" s="146"/>
      <c r="E23" s="167" t="s">
        <v>273</v>
      </c>
      <c r="F23" s="165"/>
      <c r="G23" s="165"/>
      <c r="H23" s="165"/>
      <c r="I23" s="165"/>
      <c r="J23" s="146"/>
      <c r="K23" s="146"/>
      <c r="L23" s="160"/>
      <c r="M23" s="161">
        <v>351360</v>
      </c>
      <c r="N23" s="162"/>
      <c r="Q23" s="5">
        <v>351359825</v>
      </c>
      <c r="BJ23" s="204"/>
    </row>
    <row r="24" spans="1:62" x14ac:dyDescent="0.2">
      <c r="A24" s="1" t="s">
        <v>274</v>
      </c>
      <c r="C24" s="163"/>
      <c r="D24" s="146"/>
      <c r="E24" s="167" t="s">
        <v>275</v>
      </c>
      <c r="F24" s="165"/>
      <c r="G24" s="165"/>
      <c r="H24" s="165"/>
      <c r="I24" s="167"/>
      <c r="J24" s="146"/>
      <c r="K24" s="146"/>
      <c r="L24" s="160"/>
      <c r="M24" s="161">
        <v>241027</v>
      </c>
      <c r="N24" s="162"/>
      <c r="Q24" s="5">
        <v>241026778</v>
      </c>
      <c r="BJ24" s="204"/>
    </row>
    <row r="25" spans="1:62" x14ac:dyDescent="0.2">
      <c r="A25" s="1" t="s">
        <v>276</v>
      </c>
      <c r="C25" s="163"/>
      <c r="D25" s="146" t="s">
        <v>277</v>
      </c>
      <c r="E25" s="167"/>
      <c r="F25" s="165"/>
      <c r="G25" s="165"/>
      <c r="H25" s="165"/>
      <c r="I25" s="167"/>
      <c r="J25" s="146"/>
      <c r="K25" s="146"/>
      <c r="L25" s="160"/>
      <c r="M25" s="161">
        <v>115534</v>
      </c>
      <c r="N25" s="162" t="s">
        <v>357</v>
      </c>
      <c r="Q25" s="5">
        <f>IF(COUNTIF(Q26:Q27,"-")=COUNTA(Q26:Q27),"-",SUM(Q26:Q27))</f>
        <v>115533549</v>
      </c>
      <c r="BJ25" s="204"/>
    </row>
    <row r="26" spans="1:62" x14ac:dyDescent="0.2">
      <c r="A26" s="1" t="s">
        <v>278</v>
      </c>
      <c r="C26" s="163"/>
      <c r="D26" s="146"/>
      <c r="E26" s="167" t="s">
        <v>279</v>
      </c>
      <c r="F26" s="165"/>
      <c r="G26" s="165"/>
      <c r="H26" s="165"/>
      <c r="I26" s="165"/>
      <c r="J26" s="146"/>
      <c r="K26" s="146"/>
      <c r="L26" s="160"/>
      <c r="M26" s="161">
        <v>110952</v>
      </c>
      <c r="N26" s="162"/>
      <c r="Q26" s="5">
        <v>110952389</v>
      </c>
      <c r="BJ26" s="204"/>
    </row>
    <row r="27" spans="1:62" x14ac:dyDescent="0.2">
      <c r="A27" s="1" t="s">
        <v>280</v>
      </c>
      <c r="C27" s="163"/>
      <c r="D27" s="146"/>
      <c r="E27" s="167" t="s">
        <v>256</v>
      </c>
      <c r="F27" s="165"/>
      <c r="G27" s="165"/>
      <c r="H27" s="165"/>
      <c r="I27" s="165"/>
      <c r="J27" s="146"/>
      <c r="K27" s="146"/>
      <c r="L27" s="160"/>
      <c r="M27" s="161">
        <v>4581</v>
      </c>
      <c r="N27" s="162"/>
      <c r="Q27" s="5">
        <v>4581160</v>
      </c>
      <c r="BJ27" s="204"/>
    </row>
    <row r="28" spans="1:62" x14ac:dyDescent="0.2">
      <c r="A28" s="1" t="s">
        <v>281</v>
      </c>
      <c r="C28" s="163"/>
      <c r="D28" s="146" t="s">
        <v>282</v>
      </c>
      <c r="E28" s="167"/>
      <c r="F28" s="165"/>
      <c r="G28" s="165"/>
      <c r="H28" s="165"/>
      <c r="I28" s="165"/>
      <c r="J28" s="146"/>
      <c r="K28" s="146"/>
      <c r="L28" s="160"/>
      <c r="M28" s="161">
        <v>35512</v>
      </c>
      <c r="N28" s="162"/>
      <c r="Q28" s="5">
        <v>35511600</v>
      </c>
      <c r="BJ28" s="204"/>
    </row>
    <row r="29" spans="1:62" x14ac:dyDescent="0.2">
      <c r="A29" s="1" t="s">
        <v>243</v>
      </c>
      <c r="C29" s="168" t="s">
        <v>244</v>
      </c>
      <c r="D29" s="169"/>
      <c r="E29" s="170"/>
      <c r="F29" s="171"/>
      <c r="G29" s="171"/>
      <c r="H29" s="171"/>
      <c r="I29" s="171"/>
      <c r="J29" s="169"/>
      <c r="K29" s="169"/>
      <c r="L29" s="172"/>
      <c r="M29" s="173">
        <v>876166</v>
      </c>
      <c r="N29" s="174" t="s">
        <v>357</v>
      </c>
      <c r="Q29" s="5">
        <f>IF(COUNTIF(Q9:Q28,"-")=COUNTA(Q9:Q28),"-",SUM(Q20,Q28)-SUM(Q9,Q25))</f>
        <v>876165680</v>
      </c>
      <c r="BJ29" s="204"/>
    </row>
    <row r="30" spans="1:62" x14ac:dyDescent="0.2">
      <c r="C30" s="163" t="s">
        <v>349</v>
      </c>
      <c r="D30" s="146"/>
      <c r="E30" s="167"/>
      <c r="F30" s="165"/>
      <c r="G30" s="165"/>
      <c r="H30" s="165"/>
      <c r="I30" s="167"/>
      <c r="J30" s="146"/>
      <c r="K30" s="146"/>
      <c r="L30" s="160"/>
      <c r="M30" s="175"/>
      <c r="N30" s="176"/>
      <c r="BJ30" s="204"/>
    </row>
    <row r="31" spans="1:62" x14ac:dyDescent="0.2">
      <c r="A31" s="1" t="s">
        <v>285</v>
      </c>
      <c r="C31" s="163"/>
      <c r="D31" s="146" t="s">
        <v>286</v>
      </c>
      <c r="E31" s="167"/>
      <c r="F31" s="165"/>
      <c r="G31" s="165"/>
      <c r="H31" s="165"/>
      <c r="I31" s="165"/>
      <c r="J31" s="146"/>
      <c r="K31" s="146"/>
      <c r="L31" s="160"/>
      <c r="M31" s="161">
        <v>1908857</v>
      </c>
      <c r="N31" s="162"/>
      <c r="Q31" s="5">
        <f>IF(COUNTIF(Q32:Q36,"-")=COUNTA(Q32:Q36),"-",SUM(Q32:Q36))</f>
        <v>1908857100</v>
      </c>
      <c r="BJ31" s="204"/>
    </row>
    <row r="32" spans="1:62" x14ac:dyDescent="0.2">
      <c r="A32" s="1" t="s">
        <v>287</v>
      </c>
      <c r="C32" s="163"/>
      <c r="D32" s="146"/>
      <c r="E32" s="167" t="s">
        <v>288</v>
      </c>
      <c r="F32" s="165"/>
      <c r="G32" s="165"/>
      <c r="H32" s="165"/>
      <c r="I32" s="165"/>
      <c r="J32" s="146"/>
      <c r="K32" s="146"/>
      <c r="L32" s="160"/>
      <c r="M32" s="161">
        <v>1130112</v>
      </c>
      <c r="N32" s="162"/>
      <c r="Q32" s="5">
        <v>1130112323</v>
      </c>
      <c r="BJ32" s="204"/>
    </row>
    <row r="33" spans="1:62" x14ac:dyDescent="0.2">
      <c r="A33" s="1" t="s">
        <v>289</v>
      </c>
      <c r="C33" s="163"/>
      <c r="D33" s="146"/>
      <c r="E33" s="167" t="s">
        <v>290</v>
      </c>
      <c r="F33" s="165"/>
      <c r="G33" s="165"/>
      <c r="H33" s="165"/>
      <c r="I33" s="165"/>
      <c r="J33" s="146"/>
      <c r="K33" s="146"/>
      <c r="L33" s="160"/>
      <c r="M33" s="161">
        <v>752557</v>
      </c>
      <c r="N33" s="162"/>
      <c r="Q33" s="5">
        <v>752556777</v>
      </c>
      <c r="BJ33" s="204"/>
    </row>
    <row r="34" spans="1:62" x14ac:dyDescent="0.2">
      <c r="A34" s="1" t="s">
        <v>291</v>
      </c>
      <c r="C34" s="163"/>
      <c r="D34" s="146"/>
      <c r="E34" s="167" t="s">
        <v>292</v>
      </c>
      <c r="F34" s="165"/>
      <c r="G34" s="165"/>
      <c r="H34" s="165"/>
      <c r="I34" s="165"/>
      <c r="J34" s="146"/>
      <c r="K34" s="146"/>
      <c r="L34" s="160"/>
      <c r="M34" s="161">
        <v>0</v>
      </c>
      <c r="N34" s="162"/>
      <c r="Q34" s="5">
        <v>0</v>
      </c>
      <c r="BJ34" s="204"/>
    </row>
    <row r="35" spans="1:62" x14ac:dyDescent="0.2">
      <c r="A35" s="1" t="s">
        <v>293</v>
      </c>
      <c r="C35" s="163"/>
      <c r="D35" s="146"/>
      <c r="E35" s="167" t="s">
        <v>294</v>
      </c>
      <c r="F35" s="165"/>
      <c r="G35" s="165"/>
      <c r="H35" s="165"/>
      <c r="I35" s="165"/>
      <c r="J35" s="146"/>
      <c r="K35" s="146"/>
      <c r="L35" s="160"/>
      <c r="M35" s="161">
        <v>26188</v>
      </c>
      <c r="N35" s="162"/>
      <c r="Q35" s="5">
        <v>26188000</v>
      </c>
      <c r="BJ35" s="204"/>
    </row>
    <row r="36" spans="1:62" x14ac:dyDescent="0.2">
      <c r="A36" s="1" t="s">
        <v>295</v>
      </c>
      <c r="C36" s="163"/>
      <c r="D36" s="146"/>
      <c r="E36" s="167" t="s">
        <v>256</v>
      </c>
      <c r="F36" s="165"/>
      <c r="G36" s="165"/>
      <c r="H36" s="165"/>
      <c r="I36" s="165"/>
      <c r="J36" s="146"/>
      <c r="K36" s="146"/>
      <c r="L36" s="160"/>
      <c r="M36" s="161">
        <v>0</v>
      </c>
      <c r="N36" s="162"/>
      <c r="Q36" s="5">
        <v>0</v>
      </c>
      <c r="BJ36" s="204"/>
    </row>
    <row r="37" spans="1:62" x14ac:dyDescent="0.2">
      <c r="A37" s="1" t="s">
        <v>296</v>
      </c>
      <c r="C37" s="163"/>
      <c r="D37" s="146" t="s">
        <v>297</v>
      </c>
      <c r="E37" s="167"/>
      <c r="F37" s="165"/>
      <c r="G37" s="165"/>
      <c r="H37" s="165"/>
      <c r="I37" s="167"/>
      <c r="J37" s="146"/>
      <c r="K37" s="146"/>
      <c r="L37" s="160"/>
      <c r="M37" s="161">
        <v>1074684</v>
      </c>
      <c r="N37" s="162"/>
      <c r="Q37" s="5">
        <f>IF(COUNTIF(Q38:Q42,"-")=COUNTA(Q38:Q42),"-",SUM(Q38:Q42))</f>
        <v>1074683968</v>
      </c>
      <c r="BJ37" s="204"/>
    </row>
    <row r="38" spans="1:62" x14ac:dyDescent="0.2">
      <c r="A38" s="1" t="s">
        <v>298</v>
      </c>
      <c r="C38" s="163"/>
      <c r="D38" s="146"/>
      <c r="E38" s="167" t="s">
        <v>271</v>
      </c>
      <c r="F38" s="165"/>
      <c r="G38" s="165"/>
      <c r="H38" s="165"/>
      <c r="I38" s="167"/>
      <c r="J38" s="146"/>
      <c r="K38" s="146"/>
      <c r="L38" s="160"/>
      <c r="M38" s="161">
        <v>253619</v>
      </c>
      <c r="N38" s="162"/>
      <c r="Q38" s="5">
        <v>253618721</v>
      </c>
      <c r="BJ38" s="204"/>
    </row>
    <row r="39" spans="1:62" x14ac:dyDescent="0.2">
      <c r="A39" s="1" t="s">
        <v>299</v>
      </c>
      <c r="C39" s="163"/>
      <c r="D39" s="146"/>
      <c r="E39" s="167" t="s">
        <v>300</v>
      </c>
      <c r="F39" s="165"/>
      <c r="G39" s="165"/>
      <c r="H39" s="165"/>
      <c r="I39" s="167"/>
      <c r="J39" s="146"/>
      <c r="K39" s="146"/>
      <c r="L39" s="160"/>
      <c r="M39" s="161">
        <v>733818</v>
      </c>
      <c r="N39" s="162"/>
      <c r="Q39" s="5">
        <v>733818072</v>
      </c>
      <c r="BJ39" s="204"/>
    </row>
    <row r="40" spans="1:62" x14ac:dyDescent="0.2">
      <c r="A40" s="1" t="s">
        <v>301</v>
      </c>
      <c r="C40" s="163"/>
      <c r="D40" s="146"/>
      <c r="E40" s="167" t="s">
        <v>302</v>
      </c>
      <c r="F40" s="165"/>
      <c r="G40" s="146"/>
      <c r="H40" s="165"/>
      <c r="I40" s="165"/>
      <c r="J40" s="146"/>
      <c r="K40" s="146"/>
      <c r="L40" s="160"/>
      <c r="M40" s="161">
        <v>26855</v>
      </c>
      <c r="N40" s="162"/>
      <c r="Q40" s="5">
        <v>26855200</v>
      </c>
      <c r="BJ40" s="204"/>
    </row>
    <row r="41" spans="1:62" x14ac:dyDescent="0.2">
      <c r="A41" s="1" t="s">
        <v>303</v>
      </c>
      <c r="C41" s="163"/>
      <c r="D41" s="146"/>
      <c r="E41" s="167" t="s">
        <v>304</v>
      </c>
      <c r="F41" s="165"/>
      <c r="G41" s="146"/>
      <c r="H41" s="165"/>
      <c r="I41" s="165"/>
      <c r="J41" s="146"/>
      <c r="K41" s="146"/>
      <c r="L41" s="160"/>
      <c r="M41" s="161">
        <v>2570</v>
      </c>
      <c r="N41" s="162"/>
      <c r="Q41" s="5">
        <v>2569975</v>
      </c>
      <c r="BJ41" s="204"/>
    </row>
    <row r="42" spans="1:62" x14ac:dyDescent="0.2">
      <c r="A42" s="1" t="s">
        <v>305</v>
      </c>
      <c r="C42" s="163"/>
      <c r="D42" s="146"/>
      <c r="E42" s="167" t="s">
        <v>275</v>
      </c>
      <c r="F42" s="165"/>
      <c r="G42" s="165"/>
      <c r="H42" s="165"/>
      <c r="I42" s="165"/>
      <c r="J42" s="146"/>
      <c r="K42" s="146"/>
      <c r="L42" s="160"/>
      <c r="M42" s="161">
        <v>57822</v>
      </c>
      <c r="N42" s="162"/>
      <c r="Q42" s="5">
        <v>57822000</v>
      </c>
      <c r="BJ42" s="204"/>
    </row>
    <row r="43" spans="1:62" x14ac:dyDescent="0.2">
      <c r="A43" s="1" t="s">
        <v>283</v>
      </c>
      <c r="C43" s="168" t="s">
        <v>284</v>
      </c>
      <c r="D43" s="169"/>
      <c r="E43" s="170"/>
      <c r="F43" s="171"/>
      <c r="G43" s="171"/>
      <c r="H43" s="171"/>
      <c r="I43" s="171"/>
      <c r="J43" s="169"/>
      <c r="K43" s="169"/>
      <c r="L43" s="172"/>
      <c r="M43" s="173">
        <v>-834173</v>
      </c>
      <c r="N43" s="174"/>
      <c r="Q43" s="5">
        <f>IF(AND(Q31="-",Q37="-"),"-",SUM(Q37)-SUM(Q31))</f>
        <v>-834173132</v>
      </c>
      <c r="BJ43" s="204"/>
    </row>
    <row r="44" spans="1:62" x14ac:dyDescent="0.2">
      <c r="C44" s="163" t="s">
        <v>350</v>
      </c>
      <c r="D44" s="146"/>
      <c r="E44" s="167"/>
      <c r="F44" s="165"/>
      <c r="G44" s="165"/>
      <c r="H44" s="165"/>
      <c r="I44" s="165"/>
      <c r="J44" s="146"/>
      <c r="K44" s="146"/>
      <c r="L44" s="160"/>
      <c r="M44" s="175"/>
      <c r="N44" s="176"/>
      <c r="BJ44" s="204"/>
    </row>
    <row r="45" spans="1:62" x14ac:dyDescent="0.2">
      <c r="A45" s="1" t="s">
        <v>308</v>
      </c>
      <c r="C45" s="163"/>
      <c r="D45" s="146" t="s">
        <v>309</v>
      </c>
      <c r="E45" s="167"/>
      <c r="F45" s="165"/>
      <c r="G45" s="165"/>
      <c r="H45" s="165"/>
      <c r="I45" s="165"/>
      <c r="J45" s="146"/>
      <c r="K45" s="146"/>
      <c r="L45" s="160"/>
      <c r="M45" s="161">
        <v>1167878</v>
      </c>
      <c r="N45" s="162"/>
      <c r="Q45" s="5">
        <f>IF(COUNTIF(Q46:Q47,"-")=COUNTA(Q46:Q47),"-",SUM(Q46:Q47))</f>
        <v>1167878173</v>
      </c>
      <c r="BJ45" s="204"/>
    </row>
    <row r="46" spans="1:62" x14ac:dyDescent="0.2">
      <c r="A46" s="1" t="s">
        <v>310</v>
      </c>
      <c r="C46" s="163"/>
      <c r="D46" s="146"/>
      <c r="E46" s="167" t="s">
        <v>351</v>
      </c>
      <c r="F46" s="165"/>
      <c r="G46" s="165"/>
      <c r="H46" s="165"/>
      <c r="I46" s="165"/>
      <c r="J46" s="146"/>
      <c r="K46" s="146"/>
      <c r="L46" s="160"/>
      <c r="M46" s="161">
        <v>1167878</v>
      </c>
      <c r="N46" s="162"/>
      <c r="Q46" s="5">
        <v>1167878173</v>
      </c>
      <c r="BJ46" s="204"/>
    </row>
    <row r="47" spans="1:62" x14ac:dyDescent="0.2">
      <c r="A47" s="1" t="s">
        <v>311</v>
      </c>
      <c r="C47" s="163"/>
      <c r="D47" s="146"/>
      <c r="E47" s="167" t="s">
        <v>256</v>
      </c>
      <c r="F47" s="165"/>
      <c r="G47" s="165"/>
      <c r="H47" s="165"/>
      <c r="I47" s="165"/>
      <c r="J47" s="146"/>
      <c r="K47" s="146"/>
      <c r="L47" s="160"/>
      <c r="M47" s="161">
        <v>0</v>
      </c>
      <c r="N47" s="162"/>
      <c r="Q47" s="5">
        <v>0</v>
      </c>
      <c r="BJ47" s="204"/>
    </row>
    <row r="48" spans="1:62" x14ac:dyDescent="0.2">
      <c r="A48" s="1" t="s">
        <v>312</v>
      </c>
      <c r="C48" s="163"/>
      <c r="D48" s="146" t="s">
        <v>313</v>
      </c>
      <c r="E48" s="167"/>
      <c r="F48" s="165"/>
      <c r="G48" s="165"/>
      <c r="H48" s="165"/>
      <c r="I48" s="165"/>
      <c r="J48" s="146"/>
      <c r="K48" s="146"/>
      <c r="L48" s="160"/>
      <c r="M48" s="161">
        <v>1144213</v>
      </c>
      <c r="N48" s="162"/>
      <c r="Q48" s="5">
        <f>IF(COUNTIF(Q49:Q50,"-")=COUNTA(Q49:Q50),"-",SUM(Q49:Q50))</f>
        <v>1144212851</v>
      </c>
      <c r="BJ48" s="204"/>
    </row>
    <row r="49" spans="1:62" x14ac:dyDescent="0.2">
      <c r="A49" s="1" t="s">
        <v>314</v>
      </c>
      <c r="C49" s="163"/>
      <c r="D49" s="146"/>
      <c r="E49" s="167" t="s">
        <v>352</v>
      </c>
      <c r="F49" s="165"/>
      <c r="G49" s="165"/>
      <c r="H49" s="165"/>
      <c r="I49" s="159"/>
      <c r="J49" s="146"/>
      <c r="K49" s="146"/>
      <c r="L49" s="160"/>
      <c r="M49" s="161">
        <v>1125900</v>
      </c>
      <c r="N49" s="162"/>
      <c r="Q49" s="5">
        <v>1125900000</v>
      </c>
      <c r="BJ49" s="204"/>
    </row>
    <row r="50" spans="1:62" x14ac:dyDescent="0.2">
      <c r="A50" s="1" t="s">
        <v>315</v>
      </c>
      <c r="C50" s="163"/>
      <c r="D50" s="146"/>
      <c r="E50" s="167" t="s">
        <v>275</v>
      </c>
      <c r="F50" s="165"/>
      <c r="G50" s="165"/>
      <c r="H50" s="165"/>
      <c r="I50" s="177"/>
      <c r="J50" s="146"/>
      <c r="K50" s="146"/>
      <c r="L50" s="160"/>
      <c r="M50" s="161">
        <v>18313</v>
      </c>
      <c r="N50" s="162"/>
      <c r="Q50" s="5">
        <v>18312851</v>
      </c>
      <c r="BJ50" s="204"/>
    </row>
    <row r="51" spans="1:62" x14ac:dyDescent="0.2">
      <c r="A51" s="1" t="s">
        <v>306</v>
      </c>
      <c r="C51" s="168" t="s">
        <v>307</v>
      </c>
      <c r="D51" s="169"/>
      <c r="E51" s="170"/>
      <c r="F51" s="171"/>
      <c r="G51" s="171"/>
      <c r="H51" s="171"/>
      <c r="I51" s="178"/>
      <c r="J51" s="169"/>
      <c r="K51" s="169"/>
      <c r="L51" s="172"/>
      <c r="M51" s="173">
        <v>-23665</v>
      </c>
      <c r="N51" s="174"/>
      <c r="Q51" s="5">
        <f>IF(AND(Q45="-",Q48="-"),"-",SUM(Q48)-SUM(Q45))</f>
        <v>-23665322</v>
      </c>
      <c r="BJ51" s="204"/>
    </row>
    <row r="52" spans="1:62" x14ac:dyDescent="0.2">
      <c r="A52" s="1" t="s">
        <v>316</v>
      </c>
      <c r="C52" s="291" t="s">
        <v>317</v>
      </c>
      <c r="D52" s="292"/>
      <c r="E52" s="292"/>
      <c r="F52" s="292"/>
      <c r="G52" s="292"/>
      <c r="H52" s="292"/>
      <c r="I52" s="292"/>
      <c r="J52" s="292"/>
      <c r="K52" s="292"/>
      <c r="L52" s="293"/>
      <c r="M52" s="173">
        <v>18327</v>
      </c>
      <c r="N52" s="174" t="s">
        <v>357</v>
      </c>
      <c r="Q52" s="5">
        <f>IF(AND(Q29="-",Q43="-",Q51="-"),"-",SUM(Q29,Q43,Q51))</f>
        <v>18327226</v>
      </c>
      <c r="BJ52" s="204"/>
    </row>
    <row r="53" spans="1:62" ht="13.8" thickBot="1" x14ac:dyDescent="0.25">
      <c r="A53" s="1" t="s">
        <v>318</v>
      </c>
      <c r="C53" s="269" t="s">
        <v>319</v>
      </c>
      <c r="D53" s="270"/>
      <c r="E53" s="270"/>
      <c r="F53" s="270"/>
      <c r="G53" s="270"/>
      <c r="H53" s="270"/>
      <c r="I53" s="270"/>
      <c r="J53" s="270"/>
      <c r="K53" s="270"/>
      <c r="L53" s="271"/>
      <c r="M53" s="173">
        <v>490303</v>
      </c>
      <c r="N53" s="174"/>
      <c r="Q53" s="5">
        <v>490302895</v>
      </c>
      <c r="BJ53" s="204"/>
    </row>
    <row r="54" spans="1:62" ht="13.8" hidden="1" thickBot="1" x14ac:dyDescent="0.25">
      <c r="A54" s="1">
        <v>4435000</v>
      </c>
      <c r="C54" s="272" t="s">
        <v>237</v>
      </c>
      <c r="D54" s="273"/>
      <c r="E54" s="273"/>
      <c r="F54" s="273"/>
      <c r="G54" s="273"/>
      <c r="H54" s="273"/>
      <c r="I54" s="273"/>
      <c r="J54" s="273"/>
      <c r="K54" s="273"/>
      <c r="L54" s="274"/>
      <c r="M54" s="179" t="s">
        <v>359</v>
      </c>
      <c r="N54" s="174"/>
      <c r="Q54" s="5" t="s">
        <v>359</v>
      </c>
      <c r="BJ54" s="204"/>
    </row>
    <row r="55" spans="1:62" ht="13.8" thickBot="1" x14ac:dyDescent="0.25">
      <c r="A55" s="1" t="s">
        <v>320</v>
      </c>
      <c r="C55" s="275" t="s">
        <v>321</v>
      </c>
      <c r="D55" s="276"/>
      <c r="E55" s="276"/>
      <c r="F55" s="276"/>
      <c r="G55" s="276"/>
      <c r="H55" s="276"/>
      <c r="I55" s="276"/>
      <c r="J55" s="276"/>
      <c r="K55" s="276"/>
      <c r="L55" s="277"/>
      <c r="M55" s="180">
        <v>508630</v>
      </c>
      <c r="N55" s="181"/>
      <c r="Q55" s="5">
        <f>IF(COUNTIF(Q52:Q54,"-")=COUNTA(Q52:Q54),"-",SUM(Q52:Q54))</f>
        <v>508630121</v>
      </c>
      <c r="BJ55" s="204"/>
    </row>
    <row r="56" spans="1:62" ht="13.8" thickBot="1" x14ac:dyDescent="0.25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184"/>
      <c r="BJ56" s="204"/>
    </row>
    <row r="57" spans="1:62" x14ac:dyDescent="0.2">
      <c r="A57" s="1" t="s">
        <v>322</v>
      </c>
      <c r="C57" s="185" t="s">
        <v>323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7">
        <v>34417</v>
      </c>
      <c r="N57" s="188"/>
      <c r="Q57" s="5">
        <v>34417345</v>
      </c>
      <c r="BJ57" s="204"/>
    </row>
    <row r="58" spans="1:62" x14ac:dyDescent="0.2">
      <c r="A58" s="1" t="s">
        <v>324</v>
      </c>
      <c r="C58" s="189" t="s">
        <v>325</v>
      </c>
      <c r="D58" s="190"/>
      <c r="E58" s="190"/>
      <c r="F58" s="190"/>
      <c r="G58" s="190"/>
      <c r="H58" s="190"/>
      <c r="I58" s="190"/>
      <c r="J58" s="190"/>
      <c r="K58" s="190"/>
      <c r="L58" s="190"/>
      <c r="M58" s="173">
        <v>4836</v>
      </c>
      <c r="N58" s="174"/>
      <c r="Q58" s="5">
        <v>4835995</v>
      </c>
      <c r="BJ58" s="204"/>
    </row>
    <row r="59" spans="1:62" ht="13.8" thickBot="1" x14ac:dyDescent="0.25">
      <c r="A59" s="1" t="s">
        <v>326</v>
      </c>
      <c r="C59" s="191" t="s">
        <v>327</v>
      </c>
      <c r="D59" s="192"/>
      <c r="E59" s="192"/>
      <c r="F59" s="192"/>
      <c r="G59" s="192"/>
      <c r="H59" s="192"/>
      <c r="I59" s="192"/>
      <c r="J59" s="192"/>
      <c r="K59" s="192"/>
      <c r="L59" s="192"/>
      <c r="M59" s="193">
        <v>39253</v>
      </c>
      <c r="N59" s="194"/>
      <c r="Q59" s="5">
        <f>IF(COUNTIF(Q57:Q58,"-")=COUNTA(Q57:Q58),"-",SUM(Q57:Q58))</f>
        <v>39253340</v>
      </c>
      <c r="BJ59" s="204"/>
    </row>
    <row r="60" spans="1:62" ht="13.8" thickBot="1" x14ac:dyDescent="0.25">
      <c r="A60" s="1" t="s">
        <v>328</v>
      </c>
      <c r="C60" s="195" t="s">
        <v>329</v>
      </c>
      <c r="D60" s="196"/>
      <c r="E60" s="197"/>
      <c r="F60" s="198"/>
      <c r="G60" s="198"/>
      <c r="H60" s="198"/>
      <c r="I60" s="198"/>
      <c r="J60" s="196"/>
      <c r="K60" s="196"/>
      <c r="L60" s="196"/>
      <c r="M60" s="180">
        <v>547883</v>
      </c>
      <c r="N60" s="181"/>
      <c r="Q60" s="5">
        <f>IF(AND(Q55="-",Q59="-"),"-",SUM(Q55,Q59))</f>
        <v>547883461</v>
      </c>
      <c r="BJ60" s="204"/>
    </row>
    <row r="61" spans="1:62" ht="6.75" customHeight="1" x14ac:dyDescent="0.2">
      <c r="C61" s="145"/>
      <c r="D61" s="145"/>
      <c r="E61" s="199"/>
      <c r="F61" s="200"/>
      <c r="G61" s="200"/>
      <c r="H61" s="200"/>
      <c r="I61" s="201"/>
    </row>
    <row r="62" spans="1:62" x14ac:dyDescent="0.2">
      <c r="C62" s="145"/>
      <c r="D62" s="202" t="s">
        <v>343</v>
      </c>
      <c r="E62" s="199"/>
      <c r="F62" s="200"/>
      <c r="G62" s="200"/>
      <c r="H62" s="200"/>
      <c r="I62" s="20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cl030</dc:creator>
  <cp:lastModifiedBy>cl030</cp:lastModifiedBy>
  <dcterms:modified xsi:type="dcterms:W3CDTF">2022-03-23T00:35:17Z</dcterms:modified>
</cp:coreProperties>
</file>